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ice\Documents\AFFAIRES 2020\MILK\EPSM - Vetraz Monthoux\00 - DCE\PLG\ENVOI PLG\"/>
    </mc:Choice>
  </mc:AlternateContent>
  <xr:revisionPtr revIDLastSave="0" documentId="8_{27574EE2-8524-4851-A7BE-A46570491704}" xr6:coauthVersionLast="47" xr6:coauthVersionMax="47" xr10:uidLastSave="{00000000-0000-0000-0000-000000000000}"/>
  <bookViews>
    <workbookView xWindow="-108" yWindow="-108" windowWidth="23256" windowHeight="14016" xr2:uid="{3D591B8B-65CE-43E4-80A5-573046ED5349}"/>
  </bookViews>
  <sheets>
    <sheet name="Recap Generale" sheetId="1" r:id="rId1"/>
    <sheet name="Lot N°12 Page de garde" sheetId="2" r:id="rId2"/>
    <sheet name="Lot N°12 RAVALEMENT FACADES -" sheetId="3" r:id="rId3"/>
  </sheets>
  <definedNames>
    <definedName name="_xlnm.Print_Titles" localSheetId="2">'Lot N°12 RAVALEMENT FACADES -'!$1:$2</definedName>
    <definedName name="_xlnm.Print_Area" localSheetId="2">'Lot N°12 RAVALEMENT FACADES -'!$A$1:$F$108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4" i="1" s="1"/>
  <c r="E12" i="1"/>
  <c r="C12" i="1"/>
  <c r="C14" i="1" s="1"/>
  <c r="F106" i="3"/>
  <c r="F107" i="3" s="1"/>
  <c r="F105" i="3"/>
  <c r="B106" i="3"/>
  <c r="F101" i="3"/>
  <c r="F95" i="3"/>
  <c r="F90" i="3"/>
  <c r="F85" i="3"/>
  <c r="F78" i="3"/>
  <c r="F75" i="3"/>
  <c r="F70" i="3"/>
  <c r="F66" i="3"/>
  <c r="F61" i="3"/>
  <c r="F57" i="3"/>
  <c r="F52" i="3"/>
  <c r="F48" i="3"/>
  <c r="F45" i="3"/>
  <c r="F42" i="3"/>
  <c r="F37" i="3"/>
  <c r="F31" i="3"/>
  <c r="F26" i="3"/>
  <c r="F21" i="3"/>
  <c r="F17" i="3"/>
  <c r="F12" i="3"/>
  <c r="F8" i="3"/>
  <c r="E14" i="1"/>
</calcChain>
</file>

<file path=xl/sharedStrings.xml><?xml version="1.0" encoding="utf-8"?>
<sst xmlns="http://schemas.openxmlformats.org/spreadsheetml/2006/main" count="213" uniqueCount="155">
  <si>
    <t>ATTIC+</t>
  </si>
  <si>
    <t>TVA</t>
  </si>
  <si>
    <t>Montant HT en €</t>
  </si>
  <si>
    <t>Montant TVA en €</t>
  </si>
  <si>
    <t>Montant TTC en €</t>
  </si>
  <si>
    <t>le 02/02/2026</t>
  </si>
  <si>
    <t>Transfert vers EXCEL</t>
  </si>
  <si>
    <t>Affaire :</t>
  </si>
  <si>
    <t>CENTRE PEDOPSYCHIATRIQUE</t>
  </si>
  <si>
    <t>Maître d'ouvrage :</t>
  </si>
  <si>
    <t>EPSM de la Vallée de l'Arve</t>
  </si>
  <si>
    <t>Liste des lots :</t>
  </si>
  <si>
    <t>Lot N°12 RAVALEMENT FACADES / PEINTURE</t>
  </si>
  <si>
    <t xml:space="preserve">Total : </t>
  </si>
  <si>
    <t>U</t>
  </si>
  <si>
    <t>Quantité</t>
  </si>
  <si>
    <t>Prix en €</t>
  </si>
  <si>
    <t>Total en €</t>
  </si>
  <si>
    <t>CH2</t>
  </si>
  <si>
    <t>RAVAL</t>
  </si>
  <si>
    <t>FACADES &amp; RAVALEMENTS</t>
  </si>
  <si>
    <t>CH3</t>
  </si>
  <si>
    <t>12.2</t>
  </si>
  <si>
    <t>TRAVAUX PREPARATOIRES, INSTALLATION</t>
  </si>
  <si>
    <t>CH4</t>
  </si>
  <si>
    <t>12.2.1</t>
  </si>
  <si>
    <t>Ensemble forfaitaire</t>
  </si>
  <si>
    <t>CH5</t>
  </si>
  <si>
    <t>12.2.1.1</t>
  </si>
  <si>
    <t>ETUDES D'EXECUTION  :</t>
  </si>
  <si>
    <t xml:space="preserve">12.2.1.1 1 </t>
  </si>
  <si>
    <t xml:space="preserve">FOR  </t>
  </si>
  <si>
    <t>ART</t>
  </si>
  <si>
    <t>V_7AEX01</t>
  </si>
  <si>
    <t>Etudes EXE</t>
  </si>
  <si>
    <t>Etudes EXE comprenant :</t>
  </si>
  <si>
    <t>Les études d'Exécution (EXE) y compris les plans d'atelier de chantier (PAC) et les détails.</t>
  </si>
  <si>
    <t>STOT</t>
  </si>
  <si>
    <t>Total TRAVAUX PREPARATOIRES, INSTALLATION</t>
  </si>
  <si>
    <t>12.3</t>
  </si>
  <si>
    <t>NETTOYAGES DE FACADES</t>
  </si>
  <si>
    <t>12.3.1</t>
  </si>
  <si>
    <t>Nettoyage à l'eau</t>
  </si>
  <si>
    <t>12.3.1.1</t>
  </si>
  <si>
    <t>EAU SOUS PRESSION :</t>
  </si>
  <si>
    <t xml:space="preserve">12.3.1.1 1 </t>
  </si>
  <si>
    <t>V DBB004</t>
  </si>
  <si>
    <t>Nettoyage au jet haute pression</t>
  </si>
  <si>
    <t>Nettoyage au jet haute pression, y compris protection des ouvrages environnants situés dans l'emprise des travaux.</t>
  </si>
  <si>
    <t>- façades existantes en enduit, compté vide pour plein - Pour environ : 275 m²</t>
  </si>
  <si>
    <t xml:space="preserve">12.3.1.1 2 </t>
  </si>
  <si>
    <t>V DBB008</t>
  </si>
  <si>
    <t>- mur sous escalier extérieur existant en enduit, compté murs et marches/contremarches - Pour environ : 50 m²</t>
  </si>
  <si>
    <t>Total NETTOYAGES DE FACADES</t>
  </si>
  <si>
    <t>12.4</t>
  </si>
  <si>
    <t>TRAVAUX SUR BETONS</t>
  </si>
  <si>
    <t>12.4.1</t>
  </si>
  <si>
    <t>Eclatements des bétons</t>
  </si>
  <si>
    <t>12.4.1.1</t>
  </si>
  <si>
    <t>REPRISES SUITE A CARBONATION :</t>
  </si>
  <si>
    <t xml:space="preserve">12.4.1.1 1 </t>
  </si>
  <si>
    <t xml:space="preserve">M2   </t>
  </si>
  <si>
    <t>V HAA021</t>
  </si>
  <si>
    <t>Mortier à base de résine époxydique.</t>
  </si>
  <si>
    <t>Reprise d'éclatement de béton suite à carbonatation, infiltration et absence de protection en tête de murs.</t>
  </si>
  <si>
    <t>- Poste sur attachement suivant tenue de l'enduit après le nettoyage haute pression</t>
  </si>
  <si>
    <t>Nota : nettoyage HP et enduit grésé sont comptés à part</t>
  </si>
  <si>
    <t>Façades Est, Sud &amp; Ouest au niveau de la terrasse en dallettes sur plots</t>
  </si>
  <si>
    <t>Total TRAVAUX SUR BETONS</t>
  </si>
  <si>
    <t>12.5</t>
  </si>
  <si>
    <t>PEINTURES DE RAVALEMENT</t>
  </si>
  <si>
    <t>12.5.1</t>
  </si>
  <si>
    <t>Peinture imperméable et microporeuse</t>
  </si>
  <si>
    <t>12.5.1.1</t>
  </si>
  <si>
    <t>PLIOLITE :</t>
  </si>
  <si>
    <t xml:space="preserve">12.5.1.1 1 </t>
  </si>
  <si>
    <t xml:space="preserve">ML   </t>
  </si>
  <si>
    <t>W_VBA006</t>
  </si>
  <si>
    <t>Peinture de ravalement, sur murs de façades</t>
  </si>
  <si>
    <t>Peinture de ravalement (ou peinture de sol), sur appuis et seuils de baies en façades, compté au ml pour un développé d'env. 0,30 m.</t>
  </si>
  <si>
    <t>- Façades avec enduit "grésé".</t>
  </si>
  <si>
    <t xml:space="preserve">12.5.1.1 2 </t>
  </si>
  <si>
    <t>W_VBA015</t>
  </si>
  <si>
    <t>Peinture de ravalement</t>
  </si>
  <si>
    <t>Peinture de ravalement pour sous poteau et poutre.</t>
  </si>
  <si>
    <t>RdC - Entrée CATTPI</t>
  </si>
  <si>
    <t xml:space="preserve">12.5.1.1 3 </t>
  </si>
  <si>
    <t>W_VBA030</t>
  </si>
  <si>
    <t>Peinture de ravalement, pour :</t>
  </si>
  <si>
    <t>- murs sous escalier extérieur</t>
  </si>
  <si>
    <t>Total PEINTURES DE RAVALEMENT</t>
  </si>
  <si>
    <t>12.6</t>
  </si>
  <si>
    <t>PETITS TRAVAUX DE ZINGUERIE</t>
  </si>
  <si>
    <t>12.6.1</t>
  </si>
  <si>
    <t>Descentes d'eaux pluviales</t>
  </si>
  <si>
    <t>12.6.1.1</t>
  </si>
  <si>
    <t>DESCENTES E.P. EN ACIER GALVANISE :</t>
  </si>
  <si>
    <t xml:space="preserve">12.6.1.1 1 </t>
  </si>
  <si>
    <t>V SGA001</t>
  </si>
  <si>
    <t>Dépose soignée et repose d'ouvrages de zinguerie</t>
  </si>
  <si>
    <t>- compté au forfait pour l'ensemble des descentes EP dans l'emprise des travaux de façades en enduit</t>
  </si>
  <si>
    <t>Total PETITS TRAVAUX DE ZINGUERIE</t>
  </si>
  <si>
    <t>12.7</t>
  </si>
  <si>
    <t>FINITIONS</t>
  </si>
  <si>
    <t>12.7.1</t>
  </si>
  <si>
    <t>Finition sur métaux</t>
  </si>
  <si>
    <t>12.7.1.1</t>
  </si>
  <si>
    <t>PEINTURE-LAQUE ANTIROUILLE :</t>
  </si>
  <si>
    <t xml:space="preserve">12.7.1.1 1 </t>
  </si>
  <si>
    <t>V_WFD003</t>
  </si>
  <si>
    <t>Métaux, laque-antirouille sur ouvrages divers</t>
  </si>
  <si>
    <t>Sur ouvrages divers en métal (dauphins, poteaux, etc...).</t>
  </si>
  <si>
    <t>Total FINITIONS</t>
  </si>
  <si>
    <t>12.8</t>
  </si>
  <si>
    <t>ENDUITS PLASTIQUES</t>
  </si>
  <si>
    <t>12.8.1</t>
  </si>
  <si>
    <t>Revêtements plastiques épais (R.P.E)</t>
  </si>
  <si>
    <t>12.8.1.1</t>
  </si>
  <si>
    <t>FINITION GRESEE :</t>
  </si>
  <si>
    <t xml:space="preserve">12.8.1.1 1 </t>
  </si>
  <si>
    <t>V QBA002</t>
  </si>
  <si>
    <t>Sur façades courantes</t>
  </si>
  <si>
    <t>Sur façades courantes (hors zones emprises bardages).</t>
  </si>
  <si>
    <t>- Teinte gris clair</t>
  </si>
  <si>
    <t xml:space="preserve">12.8.1.1 2 </t>
  </si>
  <si>
    <t>V QBA003</t>
  </si>
  <si>
    <t>Sur façades courantes (hors zones emprises bardages), y compris préparation du support :</t>
  </si>
  <si>
    <t>- nettoyage</t>
  </si>
  <si>
    <t>- ponçage si besoin</t>
  </si>
  <si>
    <t>- dégrossissage du support (à confirmer en phase travaux)</t>
  </si>
  <si>
    <t>Façade Sud, suite au décaissement altimétrique</t>
  </si>
  <si>
    <t xml:space="preserve">12.8.1.1 3 </t>
  </si>
  <si>
    <t>V QBA013</t>
  </si>
  <si>
    <t>Sur tableaux &amp; linteaux</t>
  </si>
  <si>
    <t>Sur tableaux &amp; linteaux des ouvertures, compté pour une largeur de 0,30 m, y compris retours sur façade et traitement des arêtes.</t>
  </si>
  <si>
    <t>- pour façades traitées en grésé</t>
  </si>
  <si>
    <t>Total ENDUITS PLASTIQUES</t>
  </si>
  <si>
    <t>12.9</t>
  </si>
  <si>
    <t>FINITIONS LASUREES</t>
  </si>
  <si>
    <t>12.9.1</t>
  </si>
  <si>
    <t>Sur boiseries</t>
  </si>
  <si>
    <t>12.9.1.1</t>
  </si>
  <si>
    <t>LASURE D'IMPREGNATION (phase aqueuse) :</t>
  </si>
  <si>
    <t xml:space="preserve">12.9.1.1 1 </t>
  </si>
  <si>
    <t>W GBBL55</t>
  </si>
  <si>
    <t>Lasure sur bois de charpente</t>
  </si>
  <si>
    <t>Lasure sur bois de charpente.</t>
  </si>
  <si>
    <t>- lambris existant en avant-toits, y compris brossage doux avant application de la lasure</t>
  </si>
  <si>
    <t>Teinte foncée</t>
  </si>
  <si>
    <t>Ensemble du Projet.</t>
  </si>
  <si>
    <t>Total FINITIONS LASUREES</t>
  </si>
  <si>
    <t>TOTHT</t>
  </si>
  <si>
    <t>Montant HT du Lot N°12 RAVALEMENT FACADES / PEINTURE</t>
  </si>
  <si>
    <t>TOTTTC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</si>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</sst>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,##0;\-#,##0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/>
      <diagonal/>
    </border>
  </borders>
  <cellStyleXfs count="50">
    <xf numFmtId="0" fontId="0" fillId="0" borderId="0">
      <alignment vertical="top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4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5" fillId="3" borderId="1">
      <alignment horizontal="left" vertical="top" wrapText="1"/>
    </xf>
    <xf numFmtId="0" fontId="6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1">
      <alignment horizontal="left" vertical="top" wrapText="1"/>
    </xf>
    <xf numFmtId="49" fontId="3" fillId="3" borderId="0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3" fillId="3" borderId="0">
      <alignment horizontal="left" vertical="top" wrapText="1"/>
    </xf>
    <xf numFmtId="49" fontId="9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10" fillId="2" borderId="0">
      <alignment horizontal="left" vertical="top" wrapText="1"/>
    </xf>
    <xf numFmtId="0" fontId="10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4" fillId="2" borderId="0">
      <alignment horizontal="left" vertical="top" wrapText="1" indent="3"/>
    </xf>
    <xf numFmtId="0" fontId="15" fillId="2" borderId="0">
      <alignment horizontal="left" vertical="top" wrapText="1" indent="3"/>
    </xf>
    <xf numFmtId="0" fontId="15" fillId="2" borderId="0">
      <alignment horizontal="left" vertical="top" wrapText="1" indent="3"/>
    </xf>
    <xf numFmtId="49" fontId="16" fillId="2" borderId="0">
      <alignment vertical="top" wrapText="1"/>
    </xf>
    <xf numFmtId="49" fontId="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7" fillId="2" borderId="0">
      <alignment horizontal="left" vertical="top" wrapText="1"/>
    </xf>
  </cellStyleXfs>
  <cellXfs count="54">
    <xf numFmtId="0" fontId="0" fillId="0" borderId="0" xfId="0">
      <alignment vertical="top"/>
    </xf>
    <xf numFmtId="0" fontId="0" fillId="2" borderId="0" xfId="0" applyFill="1" applyProtection="1">
      <alignment vertical="top"/>
    </xf>
    <xf numFmtId="0" fontId="1" fillId="2" borderId="0" xfId="0" applyFont="1" applyFill="1" applyProtection="1">
      <alignment vertical="top"/>
    </xf>
    <xf numFmtId="164" fontId="1" fillId="2" borderId="0" xfId="0" applyNumberFormat="1" applyFont="1" applyFill="1" applyProtection="1">
      <alignment vertical="top"/>
    </xf>
    <xf numFmtId="49" fontId="0" fillId="2" borderId="0" xfId="0" applyNumberFormat="1" applyFill="1" applyProtection="1">
      <alignment vertical="top"/>
    </xf>
    <xf numFmtId="49" fontId="0" fillId="2" borderId="2" xfId="0" applyNumberFormat="1" applyFill="1" applyBorder="1" applyProtection="1">
      <alignment vertical="top"/>
    </xf>
    <xf numFmtId="49" fontId="0" fillId="2" borderId="5" xfId="0" applyNumberFormat="1" applyFill="1" applyBorder="1" applyProtection="1">
      <alignment vertical="top"/>
    </xf>
    <xf numFmtId="49" fontId="0" fillId="2" borderId="6" xfId="0" applyNumberFormat="1" applyFill="1" applyBorder="1" applyProtection="1">
      <alignment vertical="top"/>
    </xf>
    <xf numFmtId="49" fontId="1" fillId="2" borderId="4" xfId="0" applyNumberFormat="1" applyFont="1" applyFill="1" applyBorder="1" applyProtection="1">
      <alignment vertical="top"/>
    </xf>
    <xf numFmtId="49" fontId="1" fillId="2" borderId="3" xfId="0" applyNumberFormat="1" applyFont="1" applyFill="1" applyBorder="1" applyAlignment="1" applyProtection="1">
      <alignment horizontal="center" vertical="top" wrapText="1"/>
    </xf>
    <xf numFmtId="0" fontId="1" fillId="2" borderId="7" xfId="0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center" vertical="top" wrapText="1"/>
    </xf>
    <xf numFmtId="0" fontId="1" fillId="2" borderId="8" xfId="0" applyFont="1" applyFill="1" applyBorder="1" applyAlignment="1" applyProtection="1">
      <alignment horizontal="right" vertical="top" wrapText="1"/>
    </xf>
    <xf numFmtId="49" fontId="0" fillId="2" borderId="9" xfId="0" applyNumberFormat="1" applyFill="1" applyBorder="1" applyProtection="1">
      <alignment vertical="top"/>
    </xf>
    <xf numFmtId="49" fontId="5" fillId="3" borderId="3" xfId="10" applyBorder="1">
      <alignment horizontal="left" vertical="top" wrapText="1"/>
    </xf>
    <xf numFmtId="0" fontId="3" fillId="3" borderId="3" xfId="13" applyBorder="1">
      <alignment horizontal="left" vertical="top" wrapText="1"/>
    </xf>
    <xf numFmtId="0" fontId="0" fillId="2" borderId="11" xfId="0" applyFill="1" applyBorder="1" applyAlignment="1" applyProtection="1">
      <alignment horizontal="left" vertical="top"/>
    </xf>
    <xf numFmtId="0" fontId="0" fillId="2" borderId="11" xfId="0" applyFill="1" applyBorder="1" applyAlignment="1" applyProtection="1">
      <alignment horizontal="center" vertical="top"/>
    </xf>
    <xf numFmtId="165" fontId="0" fillId="2" borderId="11" xfId="0" applyNumberFormat="1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right" vertical="top"/>
    </xf>
    <xf numFmtId="164" fontId="0" fillId="2" borderId="10" xfId="0" applyNumberFormat="1" applyFill="1" applyBorder="1" applyAlignment="1" applyProtection="1">
      <alignment horizontal="right" vertical="top"/>
      <protection locked="0"/>
    </xf>
    <xf numFmtId="164" fontId="0" fillId="2" borderId="8" xfId="0" applyNumberFormat="1" applyFill="1" applyBorder="1" applyAlignment="1" applyProtection="1">
      <alignment horizontal="right" vertical="top"/>
      <protection locked="0"/>
    </xf>
    <xf numFmtId="49" fontId="0" fillId="2" borderId="0" xfId="0" applyNumberFormat="1" applyFill="1" applyBorder="1" applyProtection="1">
      <alignment vertical="top"/>
    </xf>
    <xf numFmtId="49" fontId="3" fillId="3" borderId="0" xfId="6" applyBorder="1">
      <alignment horizontal="left" vertical="top" wrapText="1"/>
    </xf>
    <xf numFmtId="49" fontId="3" fillId="3" borderId="0" xfId="14" applyBorder="1">
      <alignment horizontal="left" vertical="top" wrapText="1"/>
    </xf>
    <xf numFmtId="49" fontId="9" fillId="3" borderId="0" xfId="18" applyBorder="1">
      <alignment horizontal="left" vertical="top" wrapText="1"/>
    </xf>
    <xf numFmtId="49" fontId="10" fillId="2" borderId="0" xfId="26" applyBorder="1">
      <alignment horizontal="left" vertical="top" wrapText="1"/>
    </xf>
    <xf numFmtId="0" fontId="3" fillId="2" borderId="0" xfId="28" applyBorder="1">
      <alignment horizontal="left" vertical="top" wrapText="1"/>
    </xf>
    <xf numFmtId="49" fontId="0" fillId="2" borderId="13" xfId="0" applyNumberFormat="1" applyFill="1" applyBorder="1" applyProtection="1">
      <alignment vertical="top"/>
    </xf>
    <xf numFmtId="0" fontId="0" fillId="2" borderId="14" xfId="0" applyFill="1" applyBorder="1" applyAlignment="1" applyProtection="1">
      <alignment horizontal="left" vertical="top"/>
    </xf>
    <xf numFmtId="0" fontId="0" fillId="2" borderId="14" xfId="0" applyFill="1" applyBorder="1" applyAlignment="1" applyProtection="1">
      <alignment horizontal="center" vertical="top"/>
    </xf>
    <xf numFmtId="0" fontId="0" fillId="2" borderId="15" xfId="0" applyFill="1" applyBorder="1" applyAlignment="1" applyProtection="1">
      <alignment horizontal="right" vertical="top"/>
    </xf>
    <xf numFmtId="0" fontId="2" fillId="3" borderId="9" xfId="1" applyFont="1" applyFill="1" applyBorder="1">
      <alignment horizontal="left" vertical="top" wrapText="1"/>
    </xf>
    <xf numFmtId="0" fontId="2" fillId="3" borderId="4" xfId="1" applyFont="1" applyFill="1" applyBorder="1">
      <alignment horizontal="left" vertical="top" wrapText="1"/>
    </xf>
    <xf numFmtId="0" fontId="2" fillId="2" borderId="9" xfId="1" applyFont="1" applyBorder="1">
      <alignment horizontal="left" vertical="top" wrapText="1"/>
    </xf>
    <xf numFmtId="0" fontId="2" fillId="3" borderId="4" xfId="13" applyFont="1" applyBorder="1">
      <alignment horizontal="left" vertical="top" wrapText="1"/>
    </xf>
    <xf numFmtId="49" fontId="2" fillId="2" borderId="9" xfId="0" applyNumberFormat="1" applyFont="1" applyFill="1" applyBorder="1" applyProtection="1">
      <alignment vertical="top"/>
    </xf>
    <xf numFmtId="49" fontId="2" fillId="2" borderId="12" xfId="0" applyNumberFormat="1" applyFont="1" applyFill="1" applyBorder="1" applyProtection="1">
      <alignment vertical="top"/>
    </xf>
    <xf numFmtId="49" fontId="1" fillId="2" borderId="0" xfId="0" applyNumberFormat="1" applyFont="1" applyFill="1" applyProtection="1">
      <alignment vertical="top"/>
    </xf>
    <xf numFmtId="0" fontId="1" fillId="2" borderId="0" xfId="0" applyNumberFormat="1" applyFont="1" applyFill="1" applyProtection="1">
      <alignment vertical="top"/>
    </xf>
    <xf numFmtId="0" fontId="1" fillId="2" borderId="16" xfId="0" applyFont="1" applyFill="1" applyBorder="1" applyAlignment="1" applyProtection="1">
      <alignment vertical="top" wrapText="1"/>
    </xf>
    <xf numFmtId="0" fontId="0" fillId="2" borderId="16" xfId="0" applyFill="1" applyBorder="1" applyProtection="1">
      <alignment vertical="top"/>
    </xf>
    <xf numFmtId="0" fontId="1" fillId="2" borderId="17" xfId="0" applyFont="1" applyFill="1" applyBorder="1" applyProtection="1">
      <alignment vertical="top"/>
    </xf>
    <xf numFmtId="0" fontId="1" fillId="2" borderId="18" xfId="0" applyFont="1" applyFill="1" applyBorder="1" applyProtection="1">
      <alignment vertical="top"/>
    </xf>
    <xf numFmtId="164" fontId="0" fillId="2" borderId="11" xfId="0" applyNumberFormat="1" applyFill="1" applyBorder="1" applyProtection="1">
      <alignment vertical="top"/>
    </xf>
    <xf numFmtId="0" fontId="0" fillId="2" borderId="11" xfId="0" applyFill="1" applyBorder="1" applyProtection="1">
      <alignment vertical="top"/>
    </xf>
    <xf numFmtId="164" fontId="1" fillId="2" borderId="18" xfId="0" applyNumberFormat="1" applyFont="1" applyFill="1" applyBorder="1" applyProtection="1">
      <alignment vertical="top"/>
    </xf>
    <xf numFmtId="0" fontId="0" fillId="2" borderId="18" xfId="0" applyFill="1" applyBorder="1" applyProtection="1">
      <alignment vertical="top"/>
    </xf>
    <xf numFmtId="0" fontId="1" fillId="2" borderId="19" xfId="0" applyFont="1" applyFill="1" applyBorder="1" applyProtection="1">
      <alignment vertical="top"/>
    </xf>
    <xf numFmtId="164" fontId="0" fillId="2" borderId="20" xfId="0" applyNumberFormat="1" applyFill="1" applyBorder="1" applyProtection="1">
      <alignment vertical="top"/>
    </xf>
    <xf numFmtId="0" fontId="0" fillId="2" borderId="20" xfId="0" applyFill="1" applyBorder="1" applyProtection="1">
      <alignment vertical="top"/>
    </xf>
    <xf numFmtId="164" fontId="1" fillId="2" borderId="19" xfId="0" applyNumberFormat="1" applyFont="1" applyFill="1" applyBorder="1" applyProtection="1">
      <alignment vertical="top"/>
    </xf>
  </cellXfs>
  <cellStyles count="50">
    <cellStyle name="ArtDescriptif" xfId="28" xr:uid="{B30B946F-8D9D-4DE3-BE1D-8EA3F979F9C5}"/>
    <cellStyle name="ArtLibelleCond" xfId="27" xr:uid="{3AF6BB0E-C7C1-4FB9-AFDF-B94967EDA18B}"/>
    <cellStyle name="ArtNote1" xfId="29" xr:uid="{88FC9959-9326-46B0-A0DA-A5EA3475C508}"/>
    <cellStyle name="ArtNote2" xfId="30" xr:uid="{00AF3DCE-F868-440F-9086-5765C0483415}"/>
    <cellStyle name="ArtNote3" xfId="31" xr:uid="{7A052EA9-F143-4373-AA92-9BADA9E4D065}"/>
    <cellStyle name="ArtNote4" xfId="32" xr:uid="{170F2878-687E-41BA-8B76-DE65EA586F23}"/>
    <cellStyle name="ArtNote5" xfId="33" xr:uid="{CAAA4523-2CC8-4549-8937-20AB764B17F5}"/>
    <cellStyle name="ArtQuantite" xfId="34" xr:uid="{FD2F2712-4662-440B-99BB-3DC34C0F5F3A}"/>
    <cellStyle name="ArtTitre" xfId="26" xr:uid="{219686DC-C466-4EF3-8987-AE53146CF1DE}"/>
    <cellStyle name="ChapDescriptif0" xfId="7" xr:uid="{369D8A73-3B79-4B76-99B0-D2B3B58E8D01}"/>
    <cellStyle name="ChapDescriptif1" xfId="11" xr:uid="{E70262E7-37C3-4F41-9698-286CBB1651D1}"/>
    <cellStyle name="ChapDescriptif2" xfId="15" xr:uid="{5CE9E305-4D60-4897-9CBF-3FC93BA7475D}"/>
    <cellStyle name="ChapDescriptif3" xfId="19" xr:uid="{C9F86A8F-3960-469F-A045-B2421B3C3A04}"/>
    <cellStyle name="ChapDescriptif4" xfId="23" xr:uid="{517C6411-609F-425A-93A7-EB721BC087A8}"/>
    <cellStyle name="ChapNote0" xfId="8" xr:uid="{A2ED2CE6-253A-40BF-8EF1-2C586C89DD84}"/>
    <cellStyle name="ChapNote1" xfId="12" xr:uid="{84BA77C5-DEE6-4684-BC7A-4FCD1EFE6D74}"/>
    <cellStyle name="ChapNote2" xfId="16" xr:uid="{12220974-67DD-4A36-A419-CE97762F8C74}"/>
    <cellStyle name="ChapNote3" xfId="20" xr:uid="{A47D3039-18E9-45FA-8B7A-CC1190FEAD94}"/>
    <cellStyle name="ChapNote4" xfId="24" xr:uid="{F00B3D28-F75B-4B2B-914E-D8880F4BB13E}"/>
    <cellStyle name="ChapRecap0" xfId="9" xr:uid="{156A4E1B-183F-4E7B-84FE-E801CCBBC320}"/>
    <cellStyle name="ChapRecap1" xfId="13" xr:uid="{D95A9F2B-2A4F-4E53-9526-C0E1E02919EF}"/>
    <cellStyle name="ChapRecap2" xfId="17" xr:uid="{D6E921AC-D525-4A1B-91A6-B062B691EBBA}"/>
    <cellStyle name="ChapRecap3" xfId="21" xr:uid="{D3130809-2C34-4C06-847A-2003EF6C7A6E}"/>
    <cellStyle name="ChapRecap4" xfId="25" xr:uid="{561E95F0-3B64-4C24-B3F4-333E47FE94A9}"/>
    <cellStyle name="ChapTitre0" xfId="6" xr:uid="{02860B3A-D884-4682-9790-F0E9565098B0}"/>
    <cellStyle name="ChapTitre1" xfId="10" xr:uid="{B2220265-1FDE-4B25-8098-B8F6951E5F0A}"/>
    <cellStyle name="ChapTitre2" xfId="14" xr:uid="{52B39C2F-8C15-44A7-B619-CB185885C380}"/>
    <cellStyle name="ChapTitre3" xfId="18" xr:uid="{3BEECFC5-8E13-4985-B40C-89E46734D5E1}"/>
    <cellStyle name="ChapTitre4" xfId="22" xr:uid="{05C6B2F2-3603-4D9E-8A10-F9418F29E781}"/>
    <cellStyle name="Commentaire" xfId="49" xr:uid="{3276686C-CF02-414B-99EA-6752CA79C7FC}"/>
    <cellStyle name="DQLocQuantNonLoc" xfId="42" xr:uid="{9C916221-C4AD-4075-95CC-59A6DA3ACE64}"/>
    <cellStyle name="DQLocRefClass" xfId="41" xr:uid="{12012C56-A2E1-4407-8638-398AF5F21E84}"/>
    <cellStyle name="DQLocStruct" xfId="43" xr:uid="{BE5FDD22-7749-4302-B5DE-4AF94BA1DD43}"/>
    <cellStyle name="DQMinutes" xfId="44" xr:uid="{90932231-8E31-4A07-A57B-523841A8E4A2}"/>
    <cellStyle name="Info Entete" xfId="47" xr:uid="{5218898E-3E97-46B7-943C-FE368D92EA70}"/>
    <cellStyle name="Inter Entete" xfId="48" xr:uid="{C77A96E4-485C-432D-9EDF-F258910C67AB}"/>
    <cellStyle name="LocGen" xfId="36" xr:uid="{97EF77D8-2B25-4D93-AC4F-B797D2A15A17}"/>
    <cellStyle name="LocLit" xfId="38" xr:uid="{D1CBBB87-E51B-4A3F-978A-89FAB1E31D9E}"/>
    <cellStyle name="LocRefClass" xfId="37" xr:uid="{618A7E2E-BB88-44B6-B850-0CD96F9493AF}"/>
    <cellStyle name="LocSignetRep" xfId="40" xr:uid="{72289246-1A1A-4770-A7D3-8434D738A3B1}"/>
    <cellStyle name="LocStrRecap0" xfId="3" xr:uid="{338A3C19-C57E-4BAA-A120-1142878FED82}"/>
    <cellStyle name="LocStrRecap1" xfId="5" xr:uid="{0E66DA7E-1A5F-4E25-A7F3-3A5105C99B79}"/>
    <cellStyle name="LocStrTexte0" xfId="2" xr:uid="{6709C864-30C2-486A-B27F-755D96C3DBA4}"/>
    <cellStyle name="LocStrTexte1" xfId="4" xr:uid="{AD1D2F4C-37A9-4792-B234-633273F63BE2}"/>
    <cellStyle name="LocStruct" xfId="39" xr:uid="{1BAD4E61-17E2-4FD1-98AA-CD3CD3437432}"/>
    <cellStyle name="LocTitre" xfId="35" xr:uid="{ABF8D22C-6715-46AB-A19D-2103076F717F}"/>
    <cellStyle name="Lot" xfId="45" xr:uid="{B678C04D-980A-4581-A383-0B7C36E22CE9}"/>
    <cellStyle name="Normal" xfId="0" builtinId="0" customBuiltin="1"/>
    <cellStyle name="Numerotation" xfId="1" xr:uid="{05BE7FB9-433B-48DA-83C8-57906E5BA425}"/>
    <cellStyle name="Titre Entete" xfId="46" xr:uid="{54AF3459-F978-41E9-8C11-06F4551DE4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101600</xdr:colOff>
      <xdr:row>0</xdr:row>
      <xdr:rowOff>101600</xdr:rowOff>
    </xdr:from>
    <xdr:to>
      <xdr:col>4</xdr:col>
      <xdr:colOff>17780</xdr:colOff>
      <xdr:row>52</xdr:row>
      <xdr:rowOff>27940</xdr:rowOff>
    </xdr:to>
    <xdr:sp macro="" textlink="">
      <xdr:nvSpPr>
        <xdr:cNvPr id="2" name="Forme56">
          <a:extLst>
            <a:ext uri="{FF2B5EF4-FFF2-40B4-BE49-F238E27FC236}">
              <a16:creationId xmlns:a16="http://schemas.microsoft.com/office/drawing/2014/main" id="{BD3B304F-C3CB-5BA8-2146-DF18FAA738B4}"/>
            </a:ext>
          </a:extLst>
        </xdr:cNvPr>
        <xdr:cNvSpPr/>
      </xdr:nvSpPr>
      <xdr:spPr>
        <a:xfrm>
          <a:off x="101600" y="101600"/>
          <a:ext cx="3086100" cy="94361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0" scaled="1"/>
          <a:tileRect/>
        </a:gradFill>
        <a:ln w="1270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endParaRPr lang="fr-FR" sz="1100"/>
        </a:p>
      </xdr:txBody>
    </xdr:sp>
    <xdr:clientData/>
  </xdr:twoCellAnchor>
  <xdr:twoCellAnchor editAs="absolute">
    <xdr:from>
      <xdr:col>1</xdr:col>
      <xdr:colOff>363220</xdr:colOff>
      <xdr:row>25</xdr:row>
      <xdr:rowOff>177800</xdr:rowOff>
    </xdr:from>
    <xdr:to>
      <xdr:col>8</xdr:col>
      <xdr:colOff>162560</xdr:colOff>
      <xdr:row>32</xdr:row>
      <xdr:rowOff>15240</xdr:rowOff>
    </xdr:to>
    <xdr:sp macro="" textlink="">
      <xdr:nvSpPr>
        <xdr:cNvPr id="3" name="Forme57">
          <a:extLst>
            <a:ext uri="{FF2B5EF4-FFF2-40B4-BE49-F238E27FC236}">
              <a16:creationId xmlns:a16="http://schemas.microsoft.com/office/drawing/2014/main" id="{384D14AF-4C26-0A3E-84E0-CF253E37BC06}"/>
            </a:ext>
          </a:extLst>
        </xdr:cNvPr>
        <xdr:cNvSpPr/>
      </xdr:nvSpPr>
      <xdr:spPr>
        <a:xfrm>
          <a:off x="1155700" y="4749800"/>
          <a:ext cx="5346700" cy="11176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EPSM de la Vallée de l'Arve
530, Rue de la Patience
74800 LA ROCHE SUR FORON</a:t>
          </a:r>
        </a:p>
      </xdr:txBody>
    </xdr:sp>
    <xdr:clientData/>
  </xdr:twoCellAnchor>
  <xdr:twoCellAnchor editAs="absolute">
    <xdr:from>
      <xdr:col>1</xdr:col>
      <xdr:colOff>312420</xdr:colOff>
      <xdr:row>16</xdr:row>
      <xdr:rowOff>45720</xdr:rowOff>
    </xdr:from>
    <xdr:to>
      <xdr:col>8</xdr:col>
      <xdr:colOff>99060</xdr:colOff>
      <xdr:row>22</xdr:row>
      <xdr:rowOff>154940</xdr:rowOff>
    </xdr:to>
    <xdr:sp macro="" textlink="">
      <xdr:nvSpPr>
        <xdr:cNvPr id="4" name="Forme58">
          <a:extLst>
            <a:ext uri="{FF2B5EF4-FFF2-40B4-BE49-F238E27FC236}">
              <a16:creationId xmlns:a16="http://schemas.microsoft.com/office/drawing/2014/main" id="{9228BDA4-3626-D51D-B368-B2ADE1C4121B}"/>
            </a:ext>
          </a:extLst>
        </xdr:cNvPr>
        <xdr:cNvSpPr/>
      </xdr:nvSpPr>
      <xdr:spPr>
        <a:xfrm>
          <a:off x="1104900" y="2971800"/>
          <a:ext cx="5334000" cy="12065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D.P.G.F.
</a:t>
          </a:r>
        </a:p>
      </xdr:txBody>
    </xdr:sp>
    <xdr:clientData/>
  </xdr:twoCellAnchor>
  <xdr:twoCellAnchor editAs="absolute">
    <xdr:from>
      <xdr:col>1</xdr:col>
      <xdr:colOff>160020</xdr:colOff>
      <xdr:row>0</xdr:row>
      <xdr:rowOff>101600</xdr:rowOff>
    </xdr:from>
    <xdr:to>
      <xdr:col>1</xdr:col>
      <xdr:colOff>160020</xdr:colOff>
      <xdr:row>51</xdr:row>
      <xdr:rowOff>147320</xdr:rowOff>
    </xdr:to>
    <xdr:cxnSp macro="">
      <xdr:nvCxnSpPr>
        <xdr:cNvPr id="5" name="Forme59">
          <a:extLst>
            <a:ext uri="{FF2B5EF4-FFF2-40B4-BE49-F238E27FC236}">
              <a16:creationId xmlns:a16="http://schemas.microsoft.com/office/drawing/2014/main" id="{23135EBE-C50C-46AF-7AEF-B175E7983481}"/>
            </a:ext>
          </a:extLst>
        </xdr:cNvPr>
        <xdr:cNvCxnSpPr/>
      </xdr:nvCxnSpPr>
      <xdr:spPr>
        <a:xfrm>
          <a:off x="952500" y="101600"/>
          <a:ext cx="0" cy="9372600"/>
        </a:xfrm>
        <a:prstGeom prst="line">
          <a:avLst/>
        </a:prstGeom>
        <a:ln w="3175" cmpd="sng">
          <a:solidFill>
            <a:srgbClr val="80808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363220</xdr:colOff>
      <xdr:row>48</xdr:row>
      <xdr:rowOff>175260</xdr:rowOff>
    </xdr:from>
    <xdr:to>
      <xdr:col>8</xdr:col>
      <xdr:colOff>73660</xdr:colOff>
      <xdr:row>48</xdr:row>
      <xdr:rowOff>175260</xdr:rowOff>
    </xdr:to>
    <xdr:cxnSp macro="">
      <xdr:nvCxnSpPr>
        <xdr:cNvPr id="6" name="Forme60">
          <a:extLst>
            <a:ext uri="{FF2B5EF4-FFF2-40B4-BE49-F238E27FC236}">
              <a16:creationId xmlns:a16="http://schemas.microsoft.com/office/drawing/2014/main" id="{A3135F2C-D869-6140-852A-6BFE227EA935}"/>
            </a:ext>
          </a:extLst>
        </xdr:cNvPr>
        <xdr:cNvCxnSpPr/>
      </xdr:nvCxnSpPr>
      <xdr:spPr>
        <a:xfrm>
          <a:off x="1155700" y="8953500"/>
          <a:ext cx="5257800" cy="0"/>
        </a:xfrm>
        <a:prstGeom prst="line">
          <a:avLst/>
        </a:prstGeom>
        <a:ln w="3175" cmpd="sng">
          <a:solidFill>
            <a:srgbClr val="00000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363220</xdr:colOff>
      <xdr:row>49</xdr:row>
      <xdr:rowOff>17780</xdr:rowOff>
    </xdr:from>
    <xdr:to>
      <xdr:col>8</xdr:col>
      <xdr:colOff>73660</xdr:colOff>
      <xdr:row>50</xdr:row>
      <xdr:rowOff>152400</xdr:rowOff>
    </xdr:to>
    <xdr:sp macro="" textlink="">
      <xdr:nvSpPr>
        <xdr:cNvPr id="7" name="Forme61">
          <a:extLst>
            <a:ext uri="{FF2B5EF4-FFF2-40B4-BE49-F238E27FC236}">
              <a16:creationId xmlns:a16="http://schemas.microsoft.com/office/drawing/2014/main" id="{2ABA81E6-1190-1546-5923-55068D16F585}"/>
            </a:ext>
          </a:extLst>
        </xdr:cNvPr>
        <xdr:cNvSpPr/>
      </xdr:nvSpPr>
      <xdr:spPr>
        <a:xfrm>
          <a:off x="1155700" y="8978900"/>
          <a:ext cx="5257800" cy="3175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Février 2026          Page 12.-1</a:t>
          </a:r>
        </a:p>
      </xdr:txBody>
    </xdr:sp>
    <xdr:clientData/>
  </xdr:twoCellAnchor>
  <xdr:twoCellAnchor editAs="absolute">
    <xdr:from>
      <xdr:col>1</xdr:col>
      <xdr:colOff>363220</xdr:colOff>
      <xdr:row>33</xdr:row>
      <xdr:rowOff>86360</xdr:rowOff>
    </xdr:from>
    <xdr:to>
      <xdr:col>8</xdr:col>
      <xdr:colOff>35560</xdr:colOff>
      <xdr:row>38</xdr:row>
      <xdr:rowOff>111760</xdr:rowOff>
    </xdr:to>
    <xdr:sp macro="" textlink="">
      <xdr:nvSpPr>
        <xdr:cNvPr id="8" name="Forme62">
          <a:extLst>
            <a:ext uri="{FF2B5EF4-FFF2-40B4-BE49-F238E27FC236}">
              <a16:creationId xmlns:a16="http://schemas.microsoft.com/office/drawing/2014/main" id="{2E29C467-7EC4-BE28-90BA-9FDE9387AA60}"/>
            </a:ext>
          </a:extLst>
        </xdr:cNvPr>
        <xdr:cNvSpPr/>
      </xdr:nvSpPr>
      <xdr:spPr>
        <a:xfrm>
          <a:off x="1155700" y="6121400"/>
          <a:ext cx="5219700" cy="939800"/>
        </a:xfrm>
        <a:prstGeom prst="rect">
          <a:avLst/>
        </a:prstGeom>
        <a:solidFill>
          <a:srgbClr val="FFFFFF"/>
        </a:solidFill>
        <a:ln w="3175" cmpd="sng">
          <a:solidFill>
            <a:srgbClr val="999999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Lot N°12 RAVALEMENT FACADES / PEINTURE</a:t>
          </a:r>
        </a:p>
      </xdr:txBody>
    </xdr:sp>
    <xdr:clientData/>
  </xdr:twoCellAnchor>
  <xdr:twoCellAnchor editAs="absolute">
    <xdr:from>
      <xdr:col>1</xdr:col>
      <xdr:colOff>261620</xdr:colOff>
      <xdr:row>2</xdr:row>
      <xdr:rowOff>53340</xdr:rowOff>
    </xdr:from>
    <xdr:to>
      <xdr:col>8</xdr:col>
      <xdr:colOff>162560</xdr:colOff>
      <xdr:row>7</xdr:row>
      <xdr:rowOff>129540</xdr:rowOff>
    </xdr:to>
    <xdr:sp macro="" textlink="">
      <xdr:nvSpPr>
        <xdr:cNvPr id="9" name="Forme63">
          <a:extLst>
            <a:ext uri="{FF2B5EF4-FFF2-40B4-BE49-F238E27FC236}">
              <a16:creationId xmlns:a16="http://schemas.microsoft.com/office/drawing/2014/main" id="{497AB62E-5EDD-B900-0117-48FCBA3BDB70}"/>
            </a:ext>
          </a:extLst>
        </xdr:cNvPr>
        <xdr:cNvSpPr/>
      </xdr:nvSpPr>
      <xdr:spPr>
        <a:xfrm>
          <a:off x="1054100" y="419100"/>
          <a:ext cx="5448300" cy="990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CENTRE PEDOPSYCHIATRIQUE</a:t>
          </a:r>
        </a:p>
      </xdr:txBody>
    </xdr:sp>
    <xdr:clientData/>
  </xdr:twoCellAnchor>
  <xdr:twoCellAnchor editAs="absolute">
    <xdr:from>
      <xdr:col>1</xdr:col>
      <xdr:colOff>160020</xdr:colOff>
      <xdr:row>9</xdr:row>
      <xdr:rowOff>119380</xdr:rowOff>
    </xdr:from>
    <xdr:to>
      <xdr:col>8</xdr:col>
      <xdr:colOff>99060</xdr:colOff>
      <xdr:row>13</xdr:row>
      <xdr:rowOff>124460</xdr:rowOff>
    </xdr:to>
    <xdr:sp macro="" textlink="">
      <xdr:nvSpPr>
        <xdr:cNvPr id="10" name="Forme64">
          <a:extLst>
            <a:ext uri="{FF2B5EF4-FFF2-40B4-BE49-F238E27FC236}">
              <a16:creationId xmlns:a16="http://schemas.microsoft.com/office/drawing/2014/main" id="{2EA5A21A-A161-DBFC-FAB3-AB30E0889239}"/>
            </a:ext>
          </a:extLst>
        </xdr:cNvPr>
        <xdr:cNvSpPr/>
      </xdr:nvSpPr>
      <xdr:spPr>
        <a:xfrm>
          <a:off x="952500" y="1765300"/>
          <a:ext cx="5486400" cy="736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43, chemin des Carrés
74100 VETRAZ-MONTHOUX</a:t>
          </a:r>
        </a:p>
      </xdr:txBody>
    </xdr:sp>
    <xdr:clientData/>
  </xdr:twoCellAnchor>
  <xdr:twoCellAnchor editAs="absolute">
    <xdr:from>
      <xdr:col>1</xdr:col>
      <xdr:colOff>363220</xdr:colOff>
      <xdr:row>43</xdr:row>
      <xdr:rowOff>175260</xdr:rowOff>
    </xdr:from>
    <xdr:to>
      <xdr:col>8</xdr:col>
      <xdr:colOff>35560</xdr:colOff>
      <xdr:row>47</xdr:row>
      <xdr:rowOff>180340</xdr:rowOff>
    </xdr:to>
    <xdr:sp macro="" textlink="">
      <xdr:nvSpPr>
        <xdr:cNvPr id="11" name="Forme65">
          <a:extLst>
            <a:ext uri="{FF2B5EF4-FFF2-40B4-BE49-F238E27FC236}">
              <a16:creationId xmlns:a16="http://schemas.microsoft.com/office/drawing/2014/main" id="{DA5747B4-7DA4-ACDD-36CB-5184694C1D6F}"/>
            </a:ext>
          </a:extLst>
        </xdr:cNvPr>
        <xdr:cNvSpPr/>
      </xdr:nvSpPr>
      <xdr:spPr>
        <a:xfrm>
          <a:off x="1155700" y="8039100"/>
          <a:ext cx="5219700" cy="736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Economiste de la construction
BET LE GUILCHER
184, rue de la fontaine
74210 FAVERGES-SEYTHENEX
Portable : 06 21 44 91 19
Email : patrice.leguilcher@wanadoo.fr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0</xdr:row>
      <xdr:rowOff>152400</xdr:rowOff>
    </xdr:from>
    <xdr:to>
      <xdr:col>5</xdr:col>
      <xdr:colOff>568960</xdr:colOff>
      <xdr:row>1</xdr:row>
      <xdr:rowOff>0</xdr:rowOff>
    </xdr:to>
    <xdr:sp macro="" textlink="">
      <xdr:nvSpPr>
        <xdr:cNvPr id="2" name="Forme66">
          <a:extLst>
            <a:ext uri="{FF2B5EF4-FFF2-40B4-BE49-F238E27FC236}">
              <a16:creationId xmlns:a16="http://schemas.microsoft.com/office/drawing/2014/main" id="{18753441-A61B-CA8D-142E-56CAD99234B2}"/>
            </a:ext>
          </a:extLst>
        </xdr:cNvPr>
        <xdr:cNvSpPr/>
      </xdr:nvSpPr>
      <xdr:spPr>
        <a:xfrm>
          <a:off x="152400" y="152400"/>
          <a:ext cx="6413500" cy="609600"/>
        </a:xfrm>
        <a:prstGeom prst="rect">
          <a:avLst/>
        </a:prstGeom>
        <a:solidFill>
          <a:srgbClr val="FFFF99"/>
        </a:solidFill>
        <a:ln w="3175" cmpd="sng">
          <a:solidFill>
            <a:srgbClr val="999999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CENTRE PEDOPSYCHIATRIQUE                                                                                                                                                                                     
43, chemin des Carrés
EPSM de la Vallée de l'Arve                                                                                                                     Lot N°12 RAVALEMENT FACADES / PEINTURE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22217-80E5-4503-8FE5-8257B74DABF0}">
  <dimension ref="B1:F14"/>
  <sheetViews>
    <sheetView tabSelected="1" workbookViewId="0"/>
  </sheetViews>
  <sheetFormatPr baseColWidth="10" defaultRowHeight="14.4" x14ac:dyDescent="0.3"/>
  <cols>
    <col min="1" max="1" width="11.5546875" style="1"/>
    <col min="2" max="2" width="35.77734375" style="1" customWidth="1"/>
    <col min="3" max="3" width="15.109375" style="1" bestFit="1" customWidth="1"/>
    <col min="4" max="4" width="6.77734375" style="1" customWidth="1"/>
    <col min="5" max="5" width="16.44140625" style="1" bestFit="1" customWidth="1"/>
    <col min="6" max="6" width="16.109375" style="1" bestFit="1" customWidth="1"/>
    <col min="7" max="16384" width="11.5546875" style="1"/>
  </cols>
  <sheetData>
    <row r="1" spans="2:6" x14ac:dyDescent="0.3">
      <c r="B1" s="2" t="s">
        <v>0</v>
      </c>
    </row>
    <row r="2" spans="2:6" x14ac:dyDescent="0.3">
      <c r="B2" s="2" t="s">
        <v>5</v>
      </c>
    </row>
    <row r="3" spans="2:6" x14ac:dyDescent="0.3">
      <c r="B3" s="2" t="s">
        <v>6</v>
      </c>
    </row>
    <row r="5" spans="2:6" x14ac:dyDescent="0.3">
      <c r="B5" s="2" t="s">
        <v>7</v>
      </c>
    </row>
    <row r="6" spans="2:6" x14ac:dyDescent="0.3">
      <c r="B6" s="2" t="s">
        <v>8</v>
      </c>
    </row>
    <row r="7" spans="2:6" x14ac:dyDescent="0.3">
      <c r="B7" s="2"/>
    </row>
    <row r="8" spans="2:6" x14ac:dyDescent="0.3">
      <c r="B8" s="2" t="s">
        <v>9</v>
      </c>
    </row>
    <row r="9" spans="2:6" x14ac:dyDescent="0.3">
      <c r="B9" s="2" t="s">
        <v>10</v>
      </c>
    </row>
    <row r="10" spans="2:6" ht="15" thickBot="1" x14ac:dyDescent="0.35"/>
    <row r="11" spans="2:6" ht="15" thickBot="1" x14ac:dyDescent="0.35">
      <c r="B11" s="44" t="s">
        <v>11</v>
      </c>
      <c r="C11" s="45" t="s">
        <v>2</v>
      </c>
      <c r="D11" s="45" t="s">
        <v>1</v>
      </c>
      <c r="E11" s="45" t="s">
        <v>3</v>
      </c>
      <c r="F11" s="50" t="s">
        <v>4</v>
      </c>
    </row>
    <row r="12" spans="2:6" ht="28.8" x14ac:dyDescent="0.3">
      <c r="B12" s="42" t="s">
        <v>12</v>
      </c>
      <c r="C12" s="46">
        <f>'Lot N°12 RAVALEMENT FACADES -'!F105</f>
        <v>0</v>
      </c>
      <c r="D12" s="46">
        <v>20</v>
      </c>
      <c r="E12" s="46">
        <f>(C12*D12)/100</f>
        <v>0</v>
      </c>
      <c r="F12" s="51">
        <f>C12+E12</f>
        <v>0</v>
      </c>
    </row>
    <row r="13" spans="2:6" ht="15" thickBot="1" x14ac:dyDescent="0.35">
      <c r="B13" s="43"/>
      <c r="C13" s="47"/>
      <c r="D13" s="47"/>
      <c r="E13" s="47"/>
      <c r="F13" s="52"/>
    </row>
    <row r="14" spans="2:6" ht="15" thickBot="1" x14ac:dyDescent="0.35">
      <c r="B14" s="44" t="s">
        <v>13</v>
      </c>
      <c r="C14" s="48">
        <f>SUBTOTAL(109,C12:C13)</f>
        <v>0</v>
      </c>
      <c r="D14" s="49"/>
      <c r="E14" s="48">
        <f>SUBTOTAL(109,E12:E13)</f>
        <v>0</v>
      </c>
      <c r="F14" s="53">
        <f>SUBTOTAL(109,F12:F13)</f>
        <v>0</v>
      </c>
    </row>
  </sheetData>
  <sheetProtection algorithmName="SHA-512" hashValue="bNbetaD4L2CJrtvHC53hLNHXObDcmEjvjHVW9nDBFt42/C0VwaC0AmrTqJ56tJIXDHh8es7Ztf9uOKwkqExrOQ==" saltValue="qSeDsvQwqsDTn9t9B4q2XA==" spinCount="100000" sheet="1" objects="1" scenarios="1" formatCells="0" formatColumns="0" formatRows="0"/>
  <pageMargins left="0.39370078740157477" right="0.31496062992125989" top="0.39370078740157477" bottom="0.39370078740157477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63F0C-490F-419E-BABD-09134C8A9E0F}">
  <dimension ref="A1"/>
  <sheetViews>
    <sheetView workbookViewId="0">
      <selection sqref="A1:XFD1048576"/>
    </sheetView>
  </sheetViews>
  <sheetFormatPr baseColWidth="10" defaultRowHeight="14.4" x14ac:dyDescent="0.3"/>
  <cols>
    <col min="1" max="16384" width="11.5546875" style="1"/>
  </cols>
  <sheetData/>
  <printOptions horizontalCentered="1"/>
  <pageMargins left="0" right="0" top="0" bottom="0" header="0" footer="0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9A1C8-4452-4247-B574-D4792D97CF38}">
  <sheetPr>
    <pageSetUpPr fitToPage="1"/>
  </sheetPr>
  <dimension ref="A1:ZZ107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F1"/>
    </sheetView>
  </sheetViews>
  <sheetFormatPr baseColWidth="10" defaultRowHeight="14.4" x14ac:dyDescent="0.3"/>
  <cols>
    <col min="1" max="1" width="9.77734375" style="4" customWidth="1"/>
    <col min="2" max="2" width="51.33203125" style="4" customWidth="1"/>
    <col min="3" max="3" width="4.77734375" style="1" customWidth="1"/>
    <col min="4" max="5" width="10.77734375" style="1" customWidth="1"/>
    <col min="6" max="6" width="11.77734375" style="1" customWidth="1"/>
    <col min="7" max="16384" width="11.5546875" style="1"/>
  </cols>
  <sheetData>
    <row r="1" spans="1:702" ht="60.6" customHeight="1" x14ac:dyDescent="0.3">
      <c r="A1" s="6"/>
      <c r="B1" s="5"/>
      <c r="C1" s="5"/>
      <c r="D1" s="5"/>
      <c r="E1" s="5"/>
      <c r="F1" s="7"/>
    </row>
    <row r="2" spans="1:702" x14ac:dyDescent="0.3">
      <c r="A2" s="8"/>
      <c r="B2" s="9"/>
      <c r="C2" s="10" t="s">
        <v>14</v>
      </c>
      <c r="D2" s="11" t="s">
        <v>15</v>
      </c>
      <c r="E2" s="11" t="s">
        <v>16</v>
      </c>
      <c r="F2" s="12" t="s">
        <v>17</v>
      </c>
    </row>
    <row r="3" spans="1:702" x14ac:dyDescent="0.3">
      <c r="A3" s="13"/>
      <c r="B3" s="24"/>
      <c r="C3" s="16"/>
      <c r="D3" s="17"/>
      <c r="E3" s="17"/>
      <c r="F3" s="21"/>
    </row>
    <row r="4" spans="1:702" x14ac:dyDescent="0.3">
      <c r="A4" s="34"/>
      <c r="B4" s="25" t="s">
        <v>20</v>
      </c>
      <c r="C4" s="16"/>
      <c r="D4" s="17"/>
      <c r="E4" s="17"/>
      <c r="F4" s="21"/>
      <c r="ZY4" s="1" t="s">
        <v>18</v>
      </c>
      <c r="ZZ4" s="4" t="s">
        <v>19</v>
      </c>
    </row>
    <row r="5" spans="1:702" x14ac:dyDescent="0.3">
      <c r="A5" s="35" t="s">
        <v>22</v>
      </c>
      <c r="B5" s="14" t="s">
        <v>23</v>
      </c>
      <c r="C5" s="16"/>
      <c r="D5" s="17"/>
      <c r="E5" s="17"/>
      <c r="F5" s="21"/>
      <c r="ZY5" s="1" t="s">
        <v>21</v>
      </c>
      <c r="ZZ5" s="4"/>
    </row>
    <row r="6" spans="1:702" x14ac:dyDescent="0.3">
      <c r="A6" s="34" t="s">
        <v>25</v>
      </c>
      <c r="B6" s="26" t="s">
        <v>26</v>
      </c>
      <c r="C6" s="16"/>
      <c r="D6" s="17"/>
      <c r="E6" s="17"/>
      <c r="F6" s="21"/>
      <c r="ZY6" s="1" t="s">
        <v>24</v>
      </c>
      <c r="ZZ6" s="4"/>
    </row>
    <row r="7" spans="1:702" x14ac:dyDescent="0.3">
      <c r="A7" s="34" t="s">
        <v>28</v>
      </c>
      <c r="B7" s="27" t="s">
        <v>29</v>
      </c>
      <c r="C7" s="16"/>
      <c r="D7" s="17"/>
      <c r="E7" s="17"/>
      <c r="F7" s="21"/>
      <c r="ZY7" s="1" t="s">
        <v>27</v>
      </c>
      <c r="ZZ7" s="4"/>
    </row>
    <row r="8" spans="1:702" x14ac:dyDescent="0.3">
      <c r="A8" s="36" t="s">
        <v>30</v>
      </c>
      <c r="B8" s="28" t="s">
        <v>34</v>
      </c>
      <c r="C8" s="16" t="s">
        <v>31</v>
      </c>
      <c r="D8" s="18">
        <v>1</v>
      </c>
      <c r="E8" s="20"/>
      <c r="F8" s="22">
        <f>ROUND(D8*E8,2)</f>
        <v>0</v>
      </c>
      <c r="ZY8" s="1" t="s">
        <v>32</v>
      </c>
      <c r="ZZ8" s="4" t="s">
        <v>33</v>
      </c>
    </row>
    <row r="9" spans="1:702" x14ac:dyDescent="0.3">
      <c r="A9" s="38"/>
      <c r="B9" s="29" t="s">
        <v>35</v>
      </c>
      <c r="C9" s="16"/>
      <c r="D9" s="17"/>
      <c r="E9" s="17"/>
      <c r="F9" s="21"/>
    </row>
    <row r="10" spans="1:702" ht="26.4" x14ac:dyDescent="0.3">
      <c r="A10" s="38"/>
      <c r="B10" s="29" t="s">
        <v>36</v>
      </c>
      <c r="C10" s="16"/>
      <c r="D10" s="17"/>
      <c r="E10" s="17"/>
      <c r="F10" s="21"/>
    </row>
    <row r="11" spans="1:702" x14ac:dyDescent="0.3">
      <c r="A11" s="38"/>
      <c r="B11" s="24"/>
      <c r="C11" s="16"/>
      <c r="D11" s="17"/>
      <c r="E11" s="17"/>
      <c r="F11" s="21"/>
    </row>
    <row r="12" spans="1:702" x14ac:dyDescent="0.3">
      <c r="A12" s="37"/>
      <c r="B12" s="15" t="s">
        <v>38</v>
      </c>
      <c r="C12" s="16"/>
      <c r="D12" s="17"/>
      <c r="E12" s="17"/>
      <c r="F12" s="23">
        <f>SUBTOTAL(109,F7:F11)</f>
        <v>0</v>
      </c>
      <c r="ZY12" s="1" t="s">
        <v>37</v>
      </c>
    </row>
    <row r="13" spans="1:702" x14ac:dyDescent="0.3">
      <c r="A13" s="38"/>
      <c r="B13" s="24"/>
      <c r="C13" s="16"/>
      <c r="D13" s="17"/>
      <c r="E13" s="17"/>
      <c r="F13" s="21"/>
    </row>
    <row r="14" spans="1:702" x14ac:dyDescent="0.3">
      <c r="A14" s="35" t="s">
        <v>39</v>
      </c>
      <c r="B14" s="14" t="s">
        <v>40</v>
      </c>
      <c r="C14" s="16"/>
      <c r="D14" s="17"/>
      <c r="E14" s="17"/>
      <c r="F14" s="21"/>
      <c r="ZY14" s="1" t="s">
        <v>21</v>
      </c>
      <c r="ZZ14" s="4"/>
    </row>
    <row r="15" spans="1:702" x14ac:dyDescent="0.3">
      <c r="A15" s="34" t="s">
        <v>41</v>
      </c>
      <c r="B15" s="26" t="s">
        <v>42</v>
      </c>
      <c r="C15" s="16"/>
      <c r="D15" s="17"/>
      <c r="E15" s="17"/>
      <c r="F15" s="21"/>
      <c r="ZY15" s="1" t="s">
        <v>24</v>
      </c>
      <c r="ZZ15" s="4"/>
    </row>
    <row r="16" spans="1:702" x14ac:dyDescent="0.3">
      <c r="A16" s="34" t="s">
        <v>43</v>
      </c>
      <c r="B16" s="27" t="s">
        <v>44</v>
      </c>
      <c r="C16" s="16"/>
      <c r="D16" s="17"/>
      <c r="E16" s="17"/>
      <c r="F16" s="21"/>
      <c r="ZY16" s="1" t="s">
        <v>27</v>
      </c>
      <c r="ZZ16" s="4"/>
    </row>
    <row r="17" spans="1:702" x14ac:dyDescent="0.3">
      <c r="A17" s="36" t="s">
        <v>45</v>
      </c>
      <c r="B17" s="28" t="s">
        <v>47</v>
      </c>
      <c r="C17" s="16" t="s">
        <v>31</v>
      </c>
      <c r="D17" s="18">
        <v>1</v>
      </c>
      <c r="E17" s="20"/>
      <c r="F17" s="22">
        <f>ROUND(D17*E17,2)</f>
        <v>0</v>
      </c>
      <c r="ZY17" s="1" t="s">
        <v>32</v>
      </c>
      <c r="ZZ17" s="4" t="s">
        <v>46</v>
      </c>
    </row>
    <row r="18" spans="1:702" ht="26.4" x14ac:dyDescent="0.3">
      <c r="A18" s="38"/>
      <c r="B18" s="29" t="s">
        <v>48</v>
      </c>
      <c r="C18" s="16"/>
      <c r="D18" s="17"/>
      <c r="E18" s="17"/>
      <c r="F18" s="21"/>
    </row>
    <row r="19" spans="1:702" ht="26.4" x14ac:dyDescent="0.3">
      <c r="A19" s="38"/>
      <c r="B19" s="29" t="s">
        <v>49</v>
      </c>
      <c r="C19" s="16"/>
      <c r="D19" s="17"/>
      <c r="E19" s="17"/>
      <c r="F19" s="21"/>
    </row>
    <row r="20" spans="1:702" x14ac:dyDescent="0.3">
      <c r="A20" s="38"/>
      <c r="B20" s="24"/>
      <c r="C20" s="16"/>
      <c r="D20" s="17"/>
      <c r="E20" s="17"/>
      <c r="F20" s="21"/>
    </row>
    <row r="21" spans="1:702" x14ac:dyDescent="0.3">
      <c r="A21" s="36" t="s">
        <v>50</v>
      </c>
      <c r="B21" s="28" t="s">
        <v>47</v>
      </c>
      <c r="C21" s="16" t="s">
        <v>31</v>
      </c>
      <c r="D21" s="18">
        <v>1</v>
      </c>
      <c r="E21" s="20"/>
      <c r="F21" s="22">
        <f>ROUND(D21*E21,2)</f>
        <v>0</v>
      </c>
      <c r="ZY21" s="1" t="s">
        <v>32</v>
      </c>
      <c r="ZZ21" s="4" t="s">
        <v>51</v>
      </c>
    </row>
    <row r="22" spans="1:702" ht="26.4" x14ac:dyDescent="0.3">
      <c r="A22" s="38"/>
      <c r="B22" s="29" t="s">
        <v>48</v>
      </c>
      <c r="C22" s="16"/>
      <c r="D22" s="17"/>
      <c r="E22" s="17"/>
      <c r="F22" s="21"/>
    </row>
    <row r="23" spans="1:702" ht="26.4" x14ac:dyDescent="0.3">
      <c r="A23" s="38"/>
      <c r="B23" s="29" t="s">
        <v>52</v>
      </c>
      <c r="C23" s="16"/>
      <c r="D23" s="17"/>
      <c r="E23" s="17"/>
      <c r="F23" s="21"/>
    </row>
    <row r="24" spans="1:702" x14ac:dyDescent="0.3">
      <c r="A24" s="38"/>
      <c r="B24" s="24"/>
      <c r="C24" s="16"/>
      <c r="D24" s="17"/>
      <c r="E24" s="17"/>
      <c r="F24" s="21"/>
    </row>
    <row r="25" spans="1:702" x14ac:dyDescent="0.3">
      <c r="A25" s="38"/>
      <c r="B25" s="24"/>
      <c r="C25" s="16"/>
      <c r="D25" s="17"/>
      <c r="E25" s="17"/>
      <c r="F25" s="21"/>
    </row>
    <row r="26" spans="1:702" x14ac:dyDescent="0.3">
      <c r="A26" s="37"/>
      <c r="B26" s="15" t="s">
        <v>53</v>
      </c>
      <c r="C26" s="16"/>
      <c r="D26" s="17"/>
      <c r="E26" s="17"/>
      <c r="F26" s="23">
        <f>SUBTOTAL(109,F16:F25)</f>
        <v>0</v>
      </c>
      <c r="ZY26" s="1" t="s">
        <v>37</v>
      </c>
    </row>
    <row r="27" spans="1:702" x14ac:dyDescent="0.3">
      <c r="A27" s="38"/>
      <c r="B27" s="24"/>
      <c r="C27" s="16"/>
      <c r="D27" s="17"/>
      <c r="E27" s="17"/>
      <c r="F27" s="21"/>
    </row>
    <row r="28" spans="1:702" x14ac:dyDescent="0.3">
      <c r="A28" s="35" t="s">
        <v>54</v>
      </c>
      <c r="B28" s="14" t="s">
        <v>55</v>
      </c>
      <c r="C28" s="16"/>
      <c r="D28" s="17"/>
      <c r="E28" s="17"/>
      <c r="F28" s="21"/>
      <c r="ZY28" s="1" t="s">
        <v>21</v>
      </c>
      <c r="ZZ28" s="4"/>
    </row>
    <row r="29" spans="1:702" x14ac:dyDescent="0.3">
      <c r="A29" s="34" t="s">
        <v>56</v>
      </c>
      <c r="B29" s="26" t="s">
        <v>57</v>
      </c>
      <c r="C29" s="16"/>
      <c r="D29" s="17"/>
      <c r="E29" s="17"/>
      <c r="F29" s="21"/>
      <c r="ZY29" s="1" t="s">
        <v>24</v>
      </c>
      <c r="ZZ29" s="4"/>
    </row>
    <row r="30" spans="1:702" x14ac:dyDescent="0.3">
      <c r="A30" s="34" t="s">
        <v>58</v>
      </c>
      <c r="B30" s="27" t="s">
        <v>59</v>
      </c>
      <c r="C30" s="16"/>
      <c r="D30" s="17"/>
      <c r="E30" s="17"/>
      <c r="F30" s="21"/>
      <c r="ZY30" s="1" t="s">
        <v>27</v>
      </c>
      <c r="ZZ30" s="4"/>
    </row>
    <row r="31" spans="1:702" x14ac:dyDescent="0.3">
      <c r="A31" s="36" t="s">
        <v>60</v>
      </c>
      <c r="B31" s="28" t="s">
        <v>63</v>
      </c>
      <c r="C31" s="16" t="s">
        <v>61</v>
      </c>
      <c r="D31" s="19">
        <v>20</v>
      </c>
      <c r="E31" s="20"/>
      <c r="F31" s="22">
        <f>ROUND(D31*E31,2)</f>
        <v>0</v>
      </c>
      <c r="ZY31" s="1" t="s">
        <v>32</v>
      </c>
      <c r="ZZ31" s="4" t="s">
        <v>62</v>
      </c>
    </row>
    <row r="32" spans="1:702" ht="26.4" x14ac:dyDescent="0.3">
      <c r="A32" s="38"/>
      <c r="B32" s="29" t="s">
        <v>64</v>
      </c>
      <c r="C32" s="16"/>
      <c r="D32" s="17"/>
      <c r="E32" s="17"/>
      <c r="F32" s="21"/>
    </row>
    <row r="33" spans="1:702" ht="26.4" x14ac:dyDescent="0.3">
      <c r="A33" s="38"/>
      <c r="B33" s="29" t="s">
        <v>65</v>
      </c>
      <c r="C33" s="16"/>
      <c r="D33" s="17"/>
      <c r="E33" s="17"/>
      <c r="F33" s="21"/>
    </row>
    <row r="34" spans="1:702" x14ac:dyDescent="0.3">
      <c r="A34" s="38"/>
      <c r="B34" s="29" t="s">
        <v>66</v>
      </c>
      <c r="C34" s="16"/>
      <c r="D34" s="17"/>
      <c r="E34" s="17"/>
      <c r="F34" s="21"/>
    </row>
    <row r="35" spans="1:702" ht="26.4" x14ac:dyDescent="0.3">
      <c r="A35" s="38"/>
      <c r="B35" s="29" t="s">
        <v>67</v>
      </c>
      <c r="C35" s="16"/>
      <c r="D35" s="17"/>
      <c r="E35" s="17"/>
      <c r="F35" s="21"/>
    </row>
    <row r="36" spans="1:702" x14ac:dyDescent="0.3">
      <c r="A36" s="38"/>
      <c r="B36" s="24"/>
      <c r="C36" s="16"/>
      <c r="D36" s="17"/>
      <c r="E36" s="17"/>
      <c r="F36" s="21"/>
    </row>
    <row r="37" spans="1:702" x14ac:dyDescent="0.3">
      <c r="A37" s="37"/>
      <c r="B37" s="15" t="s">
        <v>68</v>
      </c>
      <c r="C37" s="16"/>
      <c r="D37" s="17"/>
      <c r="E37" s="17"/>
      <c r="F37" s="23">
        <f>SUBTOTAL(109,F30:F36)</f>
        <v>0</v>
      </c>
      <c r="ZY37" s="1" t="s">
        <v>37</v>
      </c>
    </row>
    <row r="38" spans="1:702" x14ac:dyDescent="0.3">
      <c r="A38" s="38"/>
      <c r="B38" s="24"/>
      <c r="C38" s="16"/>
      <c r="D38" s="17"/>
      <c r="E38" s="17"/>
      <c r="F38" s="21"/>
    </row>
    <row r="39" spans="1:702" x14ac:dyDescent="0.3">
      <c r="A39" s="35" t="s">
        <v>69</v>
      </c>
      <c r="B39" s="14" t="s">
        <v>70</v>
      </c>
      <c r="C39" s="16"/>
      <c r="D39" s="17"/>
      <c r="E39" s="17"/>
      <c r="F39" s="21"/>
      <c r="ZY39" s="1" t="s">
        <v>21</v>
      </c>
      <c r="ZZ39" s="4"/>
    </row>
    <row r="40" spans="1:702" x14ac:dyDescent="0.3">
      <c r="A40" s="34" t="s">
        <v>71</v>
      </c>
      <c r="B40" s="26" t="s">
        <v>72</v>
      </c>
      <c r="C40" s="16"/>
      <c r="D40" s="17"/>
      <c r="E40" s="17"/>
      <c r="F40" s="21"/>
      <c r="ZY40" s="1" t="s">
        <v>24</v>
      </c>
      <c r="ZZ40" s="4"/>
    </row>
    <row r="41" spans="1:702" x14ac:dyDescent="0.3">
      <c r="A41" s="34" t="s">
        <v>73</v>
      </c>
      <c r="B41" s="27" t="s">
        <v>74</v>
      </c>
      <c r="C41" s="16"/>
      <c r="D41" s="17"/>
      <c r="E41" s="17"/>
      <c r="F41" s="21"/>
      <c r="ZY41" s="1" t="s">
        <v>27</v>
      </c>
      <c r="ZZ41" s="4"/>
    </row>
    <row r="42" spans="1:702" x14ac:dyDescent="0.3">
      <c r="A42" s="36" t="s">
        <v>75</v>
      </c>
      <c r="B42" s="28" t="s">
        <v>78</v>
      </c>
      <c r="C42" s="16" t="s">
        <v>76</v>
      </c>
      <c r="D42" s="19">
        <v>53</v>
      </c>
      <c r="E42" s="20"/>
      <c r="F42" s="22">
        <f>ROUND(D42*E42,2)</f>
        <v>0</v>
      </c>
      <c r="ZY42" s="1" t="s">
        <v>32</v>
      </c>
      <c r="ZZ42" s="4" t="s">
        <v>77</v>
      </c>
    </row>
    <row r="43" spans="1:702" ht="39.6" x14ac:dyDescent="0.3">
      <c r="A43" s="38"/>
      <c r="B43" s="29" t="s">
        <v>79</v>
      </c>
      <c r="C43" s="16"/>
      <c r="D43" s="17"/>
      <c r="E43" s="17"/>
      <c r="F43" s="21"/>
    </row>
    <row r="44" spans="1:702" x14ac:dyDescent="0.3">
      <c r="A44" s="38"/>
      <c r="B44" s="29" t="s">
        <v>80</v>
      </c>
      <c r="C44" s="16"/>
      <c r="D44" s="17"/>
      <c r="E44" s="17"/>
      <c r="F44" s="21"/>
    </row>
    <row r="45" spans="1:702" x14ac:dyDescent="0.3">
      <c r="A45" s="36" t="s">
        <v>81</v>
      </c>
      <c r="B45" s="28" t="s">
        <v>83</v>
      </c>
      <c r="C45" s="16" t="s">
        <v>61</v>
      </c>
      <c r="D45" s="19">
        <v>6</v>
      </c>
      <c r="E45" s="20"/>
      <c r="F45" s="22">
        <f>ROUND(D45*E45,2)</f>
        <v>0</v>
      </c>
      <c r="ZY45" s="1" t="s">
        <v>32</v>
      </c>
      <c r="ZZ45" s="4" t="s">
        <v>82</v>
      </c>
    </row>
    <row r="46" spans="1:702" x14ac:dyDescent="0.3">
      <c r="A46" s="38"/>
      <c r="B46" s="29" t="s">
        <v>84</v>
      </c>
      <c r="C46" s="16"/>
      <c r="D46" s="17"/>
      <c r="E46" s="17"/>
      <c r="F46" s="21"/>
    </row>
    <row r="47" spans="1:702" x14ac:dyDescent="0.3">
      <c r="A47" s="38"/>
      <c r="B47" s="29" t="s">
        <v>85</v>
      </c>
      <c r="C47" s="16"/>
      <c r="D47" s="17"/>
      <c r="E47" s="17"/>
      <c r="F47" s="21"/>
    </row>
    <row r="48" spans="1:702" x14ac:dyDescent="0.3">
      <c r="A48" s="36" t="s">
        <v>86</v>
      </c>
      <c r="B48" s="28" t="s">
        <v>83</v>
      </c>
      <c r="C48" s="16" t="s">
        <v>61</v>
      </c>
      <c r="D48" s="19">
        <v>22</v>
      </c>
      <c r="E48" s="20"/>
      <c r="F48" s="22">
        <f>ROUND(D48*E48,2)</f>
        <v>0</v>
      </c>
      <c r="ZY48" s="1" t="s">
        <v>32</v>
      </c>
      <c r="ZZ48" s="4" t="s">
        <v>87</v>
      </c>
    </row>
    <row r="49" spans="1:702" x14ac:dyDescent="0.3">
      <c r="A49" s="38"/>
      <c r="B49" s="29" t="s">
        <v>88</v>
      </c>
      <c r="C49" s="16"/>
      <c r="D49" s="17"/>
      <c r="E49" s="17"/>
      <c r="F49" s="21"/>
    </row>
    <row r="50" spans="1:702" x14ac:dyDescent="0.3">
      <c r="A50" s="38"/>
      <c r="B50" s="29" t="s">
        <v>89</v>
      </c>
      <c r="C50" s="16"/>
      <c r="D50" s="17"/>
      <c r="E50" s="17"/>
      <c r="F50" s="21"/>
    </row>
    <row r="51" spans="1:702" x14ac:dyDescent="0.3">
      <c r="A51" s="38"/>
      <c r="B51" s="24"/>
      <c r="C51" s="16"/>
      <c r="D51" s="17"/>
      <c r="E51" s="17"/>
      <c r="F51" s="21"/>
    </row>
    <row r="52" spans="1:702" x14ac:dyDescent="0.3">
      <c r="A52" s="37"/>
      <c r="B52" s="15" t="s">
        <v>90</v>
      </c>
      <c r="C52" s="16"/>
      <c r="D52" s="17"/>
      <c r="E52" s="17"/>
      <c r="F52" s="23">
        <f>SUBTOTAL(109,F41:F51)</f>
        <v>0</v>
      </c>
      <c r="ZY52" s="1" t="s">
        <v>37</v>
      </c>
    </row>
    <row r="53" spans="1:702" x14ac:dyDescent="0.3">
      <c r="A53" s="38"/>
      <c r="B53" s="24"/>
      <c r="C53" s="16"/>
      <c r="D53" s="17"/>
      <c r="E53" s="17"/>
      <c r="F53" s="21"/>
    </row>
    <row r="54" spans="1:702" x14ac:dyDescent="0.3">
      <c r="A54" s="35" t="s">
        <v>91</v>
      </c>
      <c r="B54" s="14" t="s">
        <v>92</v>
      </c>
      <c r="C54" s="16"/>
      <c r="D54" s="17"/>
      <c r="E54" s="17"/>
      <c r="F54" s="21"/>
      <c r="ZY54" s="1" t="s">
        <v>21</v>
      </c>
      <c r="ZZ54" s="4"/>
    </row>
    <row r="55" spans="1:702" x14ac:dyDescent="0.3">
      <c r="A55" s="34" t="s">
        <v>93</v>
      </c>
      <c r="B55" s="26" t="s">
        <v>94</v>
      </c>
      <c r="C55" s="16"/>
      <c r="D55" s="17"/>
      <c r="E55" s="17"/>
      <c r="F55" s="21"/>
      <c r="ZY55" s="1" t="s">
        <v>24</v>
      </c>
      <c r="ZZ55" s="4"/>
    </row>
    <row r="56" spans="1:702" x14ac:dyDescent="0.3">
      <c r="A56" s="34" t="s">
        <v>95</v>
      </c>
      <c r="B56" s="27" t="s">
        <v>96</v>
      </c>
      <c r="C56" s="16"/>
      <c r="D56" s="17"/>
      <c r="E56" s="17"/>
      <c r="F56" s="21"/>
      <c r="ZY56" s="1" t="s">
        <v>27</v>
      </c>
      <c r="ZZ56" s="4"/>
    </row>
    <row r="57" spans="1:702" x14ac:dyDescent="0.3">
      <c r="A57" s="36" t="s">
        <v>97</v>
      </c>
      <c r="B57" s="28" t="s">
        <v>99</v>
      </c>
      <c r="C57" s="16" t="s">
        <v>31</v>
      </c>
      <c r="D57" s="18">
        <v>2</v>
      </c>
      <c r="E57" s="20"/>
      <c r="F57" s="22">
        <f>ROUND(D57*E57,2)</f>
        <v>0</v>
      </c>
      <c r="ZY57" s="1" t="s">
        <v>32</v>
      </c>
      <c r="ZZ57" s="4" t="s">
        <v>98</v>
      </c>
    </row>
    <row r="58" spans="1:702" x14ac:dyDescent="0.3">
      <c r="A58" s="38"/>
      <c r="B58" s="29" t="s">
        <v>99</v>
      </c>
      <c r="C58" s="16"/>
      <c r="D58" s="17"/>
      <c r="E58" s="17"/>
      <c r="F58" s="21"/>
    </row>
    <row r="59" spans="1:702" ht="26.4" x14ac:dyDescent="0.3">
      <c r="A59" s="38"/>
      <c r="B59" s="29" t="s">
        <v>100</v>
      </c>
      <c r="C59" s="16"/>
      <c r="D59" s="17"/>
      <c r="E59" s="17"/>
      <c r="F59" s="21"/>
    </row>
    <row r="60" spans="1:702" x14ac:dyDescent="0.3">
      <c r="A60" s="38"/>
      <c r="B60" s="24"/>
      <c r="C60" s="16"/>
      <c r="D60" s="17"/>
      <c r="E60" s="17"/>
      <c r="F60" s="21"/>
    </row>
    <row r="61" spans="1:702" x14ac:dyDescent="0.3">
      <c r="A61" s="37"/>
      <c r="B61" s="15" t="s">
        <v>101</v>
      </c>
      <c r="C61" s="16"/>
      <c r="D61" s="17"/>
      <c r="E61" s="17"/>
      <c r="F61" s="23">
        <f>SUBTOTAL(109,F56:F60)</f>
        <v>0</v>
      </c>
      <c r="ZY61" s="1" t="s">
        <v>37</v>
      </c>
    </row>
    <row r="62" spans="1:702" x14ac:dyDescent="0.3">
      <c r="A62" s="38"/>
      <c r="B62" s="24"/>
      <c r="C62" s="16"/>
      <c r="D62" s="17"/>
      <c r="E62" s="17"/>
      <c r="F62" s="21"/>
    </row>
    <row r="63" spans="1:702" x14ac:dyDescent="0.3">
      <c r="A63" s="35" t="s">
        <v>102</v>
      </c>
      <c r="B63" s="14" t="s">
        <v>103</v>
      </c>
      <c r="C63" s="16"/>
      <c r="D63" s="17"/>
      <c r="E63" s="17"/>
      <c r="F63" s="21"/>
      <c r="ZY63" s="1" t="s">
        <v>21</v>
      </c>
      <c r="ZZ63" s="4"/>
    </row>
    <row r="64" spans="1:702" x14ac:dyDescent="0.3">
      <c r="A64" s="34" t="s">
        <v>104</v>
      </c>
      <c r="B64" s="26" t="s">
        <v>105</v>
      </c>
      <c r="C64" s="16"/>
      <c r="D64" s="17"/>
      <c r="E64" s="17"/>
      <c r="F64" s="21"/>
      <c r="ZY64" s="1" t="s">
        <v>24</v>
      </c>
      <c r="ZZ64" s="4"/>
    </row>
    <row r="65" spans="1:702" x14ac:dyDescent="0.3">
      <c r="A65" s="34" t="s">
        <v>106</v>
      </c>
      <c r="B65" s="27" t="s">
        <v>107</v>
      </c>
      <c r="C65" s="16"/>
      <c r="D65" s="17"/>
      <c r="E65" s="17"/>
      <c r="F65" s="21"/>
      <c r="ZY65" s="1" t="s">
        <v>27</v>
      </c>
      <c r="ZZ65" s="4"/>
    </row>
    <row r="66" spans="1:702" x14ac:dyDescent="0.3">
      <c r="A66" s="36" t="s">
        <v>108</v>
      </c>
      <c r="B66" s="28" t="s">
        <v>110</v>
      </c>
      <c r="C66" s="16" t="s">
        <v>61</v>
      </c>
      <c r="D66" s="19">
        <v>10</v>
      </c>
      <c r="E66" s="20"/>
      <c r="F66" s="22">
        <f>ROUND(D66*E66,2)</f>
        <v>0</v>
      </c>
      <c r="ZY66" s="1" t="s">
        <v>32</v>
      </c>
      <c r="ZZ66" s="4" t="s">
        <v>109</v>
      </c>
    </row>
    <row r="67" spans="1:702" x14ac:dyDescent="0.3">
      <c r="A67" s="38"/>
      <c r="B67" s="29" t="s">
        <v>111</v>
      </c>
      <c r="C67" s="16"/>
      <c r="D67" s="17"/>
      <c r="E67" s="17"/>
      <c r="F67" s="21"/>
    </row>
    <row r="68" spans="1:702" x14ac:dyDescent="0.3">
      <c r="A68" s="38"/>
      <c r="B68" s="24"/>
      <c r="C68" s="16"/>
      <c r="D68" s="17"/>
      <c r="E68" s="17"/>
      <c r="F68" s="21"/>
    </row>
    <row r="69" spans="1:702" x14ac:dyDescent="0.3">
      <c r="A69" s="38"/>
      <c r="B69" s="24"/>
      <c r="C69" s="16"/>
      <c r="D69" s="17"/>
      <c r="E69" s="17"/>
      <c r="F69" s="21"/>
    </row>
    <row r="70" spans="1:702" x14ac:dyDescent="0.3">
      <c r="A70" s="37"/>
      <c r="B70" s="15" t="s">
        <v>112</v>
      </c>
      <c r="C70" s="16"/>
      <c r="D70" s="17"/>
      <c r="E70" s="17"/>
      <c r="F70" s="23">
        <f>SUBTOTAL(109,F65:F69)</f>
        <v>0</v>
      </c>
      <c r="ZY70" s="1" t="s">
        <v>37</v>
      </c>
    </row>
    <row r="71" spans="1:702" x14ac:dyDescent="0.3">
      <c r="A71" s="38"/>
      <c r="B71" s="24"/>
      <c r="C71" s="16"/>
      <c r="D71" s="17"/>
      <c r="E71" s="17"/>
      <c r="F71" s="21"/>
    </row>
    <row r="72" spans="1:702" x14ac:dyDescent="0.3">
      <c r="A72" s="35" t="s">
        <v>113</v>
      </c>
      <c r="B72" s="14" t="s">
        <v>114</v>
      </c>
      <c r="C72" s="16"/>
      <c r="D72" s="17"/>
      <c r="E72" s="17"/>
      <c r="F72" s="21"/>
      <c r="ZY72" s="1" t="s">
        <v>21</v>
      </c>
      <c r="ZZ72" s="4"/>
    </row>
    <row r="73" spans="1:702" x14ac:dyDescent="0.3">
      <c r="A73" s="34" t="s">
        <v>115</v>
      </c>
      <c r="B73" s="26" t="s">
        <v>116</v>
      </c>
      <c r="C73" s="16"/>
      <c r="D73" s="17"/>
      <c r="E73" s="17"/>
      <c r="F73" s="21"/>
      <c r="ZY73" s="1" t="s">
        <v>24</v>
      </c>
      <c r="ZZ73" s="4"/>
    </row>
    <row r="74" spans="1:702" x14ac:dyDescent="0.3">
      <c r="A74" s="34" t="s">
        <v>117</v>
      </c>
      <c r="B74" s="27" t="s">
        <v>118</v>
      </c>
      <c r="C74" s="16"/>
      <c r="D74" s="17"/>
      <c r="E74" s="17"/>
      <c r="F74" s="21"/>
      <c r="ZY74" s="1" t="s">
        <v>27</v>
      </c>
      <c r="ZZ74" s="4"/>
    </row>
    <row r="75" spans="1:702" x14ac:dyDescent="0.3">
      <c r="A75" s="36" t="s">
        <v>119</v>
      </c>
      <c r="B75" s="28" t="s">
        <v>121</v>
      </c>
      <c r="C75" s="16" t="s">
        <v>61</v>
      </c>
      <c r="D75" s="19">
        <v>275</v>
      </c>
      <c r="E75" s="20"/>
      <c r="F75" s="22">
        <f>ROUND(D75*E75,2)</f>
        <v>0</v>
      </c>
      <c r="ZY75" s="1" t="s">
        <v>32</v>
      </c>
      <c r="ZZ75" s="4" t="s">
        <v>120</v>
      </c>
    </row>
    <row r="76" spans="1:702" x14ac:dyDescent="0.3">
      <c r="A76" s="38"/>
      <c r="B76" s="29" t="s">
        <v>122</v>
      </c>
      <c r="C76" s="16"/>
      <c r="D76" s="17"/>
      <c r="E76" s="17"/>
      <c r="F76" s="21"/>
    </row>
    <row r="77" spans="1:702" x14ac:dyDescent="0.3">
      <c r="A77" s="38"/>
      <c r="B77" s="29" t="s">
        <v>123</v>
      </c>
      <c r="C77" s="16"/>
      <c r="D77" s="17"/>
      <c r="E77" s="17"/>
      <c r="F77" s="21"/>
    </row>
    <row r="78" spans="1:702" x14ac:dyDescent="0.3">
      <c r="A78" s="36" t="s">
        <v>124</v>
      </c>
      <c r="B78" s="28" t="s">
        <v>121</v>
      </c>
      <c r="C78" s="16" t="s">
        <v>61</v>
      </c>
      <c r="D78" s="19">
        <v>13</v>
      </c>
      <c r="E78" s="20"/>
      <c r="F78" s="22">
        <f>ROUND(D78*E78,2)</f>
        <v>0</v>
      </c>
      <c r="ZY78" s="1" t="s">
        <v>32</v>
      </c>
      <c r="ZZ78" s="4" t="s">
        <v>125</v>
      </c>
    </row>
    <row r="79" spans="1:702" ht="26.4" x14ac:dyDescent="0.3">
      <c r="A79" s="38"/>
      <c r="B79" s="29" t="s">
        <v>126</v>
      </c>
      <c r="C79" s="16"/>
      <c r="D79" s="17"/>
      <c r="E79" s="17"/>
      <c r="F79" s="21"/>
    </row>
    <row r="80" spans="1:702" x14ac:dyDescent="0.3">
      <c r="A80" s="38"/>
      <c r="B80" s="29" t="s">
        <v>127</v>
      </c>
      <c r="C80" s="16"/>
      <c r="D80" s="17"/>
      <c r="E80" s="17"/>
      <c r="F80" s="21"/>
    </row>
    <row r="81" spans="1:702" x14ac:dyDescent="0.3">
      <c r="A81" s="38"/>
      <c r="B81" s="29" t="s">
        <v>128</v>
      </c>
      <c r="C81" s="16"/>
      <c r="D81" s="17"/>
      <c r="E81" s="17"/>
      <c r="F81" s="21"/>
    </row>
    <row r="82" spans="1:702" x14ac:dyDescent="0.3">
      <c r="A82" s="38"/>
      <c r="B82" s="29" t="s">
        <v>129</v>
      </c>
      <c r="C82" s="16"/>
      <c r="D82" s="17"/>
      <c r="E82" s="17"/>
      <c r="F82" s="21"/>
    </row>
    <row r="83" spans="1:702" x14ac:dyDescent="0.3">
      <c r="A83" s="38"/>
      <c r="B83" s="29" t="s">
        <v>123</v>
      </c>
      <c r="C83" s="16"/>
      <c r="D83" s="17"/>
      <c r="E83" s="17"/>
      <c r="F83" s="21"/>
    </row>
    <row r="84" spans="1:702" x14ac:dyDescent="0.3">
      <c r="A84" s="38"/>
      <c r="B84" s="29" t="s">
        <v>130</v>
      </c>
      <c r="C84" s="16"/>
      <c r="D84" s="17"/>
      <c r="E84" s="17"/>
      <c r="F84" s="21"/>
    </row>
    <row r="85" spans="1:702" x14ac:dyDescent="0.3">
      <c r="A85" s="36" t="s">
        <v>131</v>
      </c>
      <c r="B85" s="28" t="s">
        <v>133</v>
      </c>
      <c r="C85" s="16" t="s">
        <v>76</v>
      </c>
      <c r="D85" s="19">
        <v>155</v>
      </c>
      <c r="E85" s="20"/>
      <c r="F85" s="22">
        <f>ROUND(D85*E85,2)</f>
        <v>0</v>
      </c>
      <c r="ZY85" s="1" t="s">
        <v>32</v>
      </c>
      <c r="ZZ85" s="4" t="s">
        <v>132</v>
      </c>
    </row>
    <row r="86" spans="1:702" ht="39.6" x14ac:dyDescent="0.3">
      <c r="A86" s="38"/>
      <c r="B86" s="29" t="s">
        <v>134</v>
      </c>
      <c r="C86" s="16"/>
      <c r="D86" s="17"/>
      <c r="E86" s="17"/>
      <c r="F86" s="21"/>
    </row>
    <row r="87" spans="1:702" x14ac:dyDescent="0.3">
      <c r="A87" s="38"/>
      <c r="B87" s="29" t="s">
        <v>135</v>
      </c>
      <c r="C87" s="16"/>
      <c r="D87" s="17"/>
      <c r="E87" s="17"/>
      <c r="F87" s="21"/>
    </row>
    <row r="88" spans="1:702" x14ac:dyDescent="0.3">
      <c r="A88" s="38"/>
      <c r="B88" s="29" t="s">
        <v>123</v>
      </c>
      <c r="C88" s="16"/>
      <c r="D88" s="17"/>
      <c r="E88" s="17"/>
      <c r="F88" s="21"/>
    </row>
    <row r="89" spans="1:702" x14ac:dyDescent="0.3">
      <c r="A89" s="38"/>
      <c r="B89" s="24"/>
      <c r="C89" s="16"/>
      <c r="D89" s="17"/>
      <c r="E89" s="17"/>
      <c r="F89" s="21"/>
    </row>
    <row r="90" spans="1:702" x14ac:dyDescent="0.3">
      <c r="A90" s="37"/>
      <c r="B90" s="15" t="s">
        <v>136</v>
      </c>
      <c r="C90" s="16"/>
      <c r="D90" s="17"/>
      <c r="E90" s="17"/>
      <c r="F90" s="23">
        <f>SUBTOTAL(109,F74:F89)</f>
        <v>0</v>
      </c>
      <c r="ZY90" s="1" t="s">
        <v>37</v>
      </c>
    </row>
    <row r="91" spans="1:702" x14ac:dyDescent="0.3">
      <c r="A91" s="38"/>
      <c r="B91" s="24"/>
      <c r="C91" s="16"/>
      <c r="D91" s="17"/>
      <c r="E91" s="17"/>
      <c r="F91" s="21"/>
    </row>
    <row r="92" spans="1:702" x14ac:dyDescent="0.3">
      <c r="A92" s="35" t="s">
        <v>137</v>
      </c>
      <c r="B92" s="14" t="s">
        <v>138</v>
      </c>
      <c r="C92" s="16"/>
      <c r="D92" s="17"/>
      <c r="E92" s="17"/>
      <c r="F92" s="21"/>
      <c r="ZY92" s="1" t="s">
        <v>21</v>
      </c>
      <c r="ZZ92" s="4"/>
    </row>
    <row r="93" spans="1:702" x14ac:dyDescent="0.3">
      <c r="A93" s="34" t="s">
        <v>139</v>
      </c>
      <c r="B93" s="26" t="s">
        <v>140</v>
      </c>
      <c r="C93" s="16"/>
      <c r="D93" s="17"/>
      <c r="E93" s="17"/>
      <c r="F93" s="21"/>
      <c r="ZY93" s="1" t="s">
        <v>24</v>
      </c>
      <c r="ZZ93" s="4"/>
    </row>
    <row r="94" spans="1:702" x14ac:dyDescent="0.3">
      <c r="A94" s="34" t="s">
        <v>141</v>
      </c>
      <c r="B94" s="27" t="s">
        <v>142</v>
      </c>
      <c r="C94" s="16"/>
      <c r="D94" s="17"/>
      <c r="E94" s="17"/>
      <c r="F94" s="21"/>
      <c r="ZY94" s="1" t="s">
        <v>27</v>
      </c>
      <c r="ZZ94" s="4"/>
    </row>
    <row r="95" spans="1:702" x14ac:dyDescent="0.3">
      <c r="A95" s="36" t="s">
        <v>143</v>
      </c>
      <c r="B95" s="28" t="s">
        <v>145</v>
      </c>
      <c r="C95" s="16" t="s">
        <v>61</v>
      </c>
      <c r="D95" s="19">
        <v>110</v>
      </c>
      <c r="E95" s="20"/>
      <c r="F95" s="22">
        <f>ROUND(D95*E95,2)</f>
        <v>0</v>
      </c>
      <c r="ZY95" s="1" t="s">
        <v>32</v>
      </c>
      <c r="ZZ95" s="4" t="s">
        <v>144</v>
      </c>
    </row>
    <row r="96" spans="1:702" x14ac:dyDescent="0.3">
      <c r="A96" s="38"/>
      <c r="B96" s="29" t="s">
        <v>146</v>
      </c>
      <c r="C96" s="16"/>
      <c r="D96" s="17"/>
      <c r="E96" s="17"/>
      <c r="F96" s="21"/>
    </row>
    <row r="97" spans="1:701" ht="26.4" x14ac:dyDescent="0.3">
      <c r="A97" s="38"/>
      <c r="B97" s="29" t="s">
        <v>147</v>
      </c>
      <c r="C97" s="16"/>
      <c r="D97" s="17"/>
      <c r="E97" s="17"/>
      <c r="F97" s="21"/>
    </row>
    <row r="98" spans="1:701" x14ac:dyDescent="0.3">
      <c r="A98" s="38"/>
      <c r="B98" s="29" t="s">
        <v>148</v>
      </c>
      <c r="C98" s="16"/>
      <c r="D98" s="17"/>
      <c r="E98" s="17"/>
      <c r="F98" s="21"/>
    </row>
    <row r="99" spans="1:701" x14ac:dyDescent="0.3">
      <c r="A99" s="38"/>
      <c r="B99" s="29" t="s">
        <v>149</v>
      </c>
      <c r="C99" s="16"/>
      <c r="D99" s="17"/>
      <c r="E99" s="17"/>
      <c r="F99" s="21"/>
    </row>
    <row r="100" spans="1:701" x14ac:dyDescent="0.3">
      <c r="A100" s="38"/>
      <c r="B100" s="24"/>
      <c r="C100" s="16"/>
      <c r="D100" s="17"/>
      <c r="E100" s="17"/>
      <c r="F100" s="21"/>
    </row>
    <row r="101" spans="1:701" x14ac:dyDescent="0.3">
      <c r="A101" s="37"/>
      <c r="B101" s="15" t="s">
        <v>150</v>
      </c>
      <c r="C101" s="16"/>
      <c r="D101" s="17"/>
      <c r="E101" s="17"/>
      <c r="F101" s="23">
        <f>SUBTOTAL(109,F94:F100)</f>
        <v>0</v>
      </c>
      <c r="ZY101" s="1" t="s">
        <v>37</v>
      </c>
    </row>
    <row r="102" spans="1:701" x14ac:dyDescent="0.3">
      <c r="A102" s="38"/>
      <c r="B102" s="24"/>
      <c r="C102" s="16"/>
      <c r="D102" s="17"/>
      <c r="E102" s="17"/>
      <c r="F102" s="21"/>
    </row>
    <row r="103" spans="1:701" x14ac:dyDescent="0.3">
      <c r="A103" s="39"/>
      <c r="B103" s="30"/>
      <c r="C103" s="31"/>
      <c r="D103" s="32"/>
      <c r="E103" s="32"/>
      <c r="F103" s="33"/>
    </row>
    <row r="105" spans="1:701" x14ac:dyDescent="0.3">
      <c r="B105" s="40" t="s">
        <v>152</v>
      </c>
      <c r="F105" s="3">
        <f>SUBTOTAL(109,F3:F103)</f>
        <v>0</v>
      </c>
      <c r="ZY105" s="1" t="s">
        <v>151</v>
      </c>
    </row>
    <row r="106" spans="1:701" x14ac:dyDescent="0.3">
      <c r="B106" s="41" t="str">
        <f>CONCATENATE("TVA (",'Recap Generale'!D12,"%)")</f>
        <v>TVA (20%)</v>
      </c>
      <c r="F106" s="3">
        <f>(F105*'Recap Generale'!D12)/100</f>
        <v>0</v>
      </c>
      <c r="ZY106" s="1" t="s">
        <v>1</v>
      </c>
    </row>
    <row r="107" spans="1:701" x14ac:dyDescent="0.3">
      <c r="B107" s="40" t="s">
        <v>154</v>
      </c>
      <c r="F107" s="3">
        <f>F105+F106</f>
        <v>0</v>
      </c>
      <c r="ZY107" s="1" t="s">
        <v>153</v>
      </c>
    </row>
  </sheetData>
  <sheetProtection algorithmName="SHA-512" hashValue="LRg1O2w8LSwi0Arj3SipFFQFeD8V8y5U4sHtXrXhWFPOm/ODIalx2w6vUAgX7QDL/YBOfjMTzSSpgaBIYXQhYA==" saltValue="ElVcrVV8r7+iH0wRnOADdw==" spinCount="100000" sheet="1" objects="1" scenarios="1" formatCells="0" formatColumns="0" formatRows="0"/>
  <mergeCells count="1">
    <mergeCell ref="A1:F1"/>
  </mergeCells>
  <pageMargins left="0.39370078740157477" right="0.31496062992125989" top="0.39370078740157477" bottom="0.39370078740157477" header="0.3" footer="0.3"/>
  <pageSetup paperSize="9" scale="98" fitToHeight="1000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Recap Generale</vt:lpstr>
      <vt:lpstr>Lot N°12 Page de garde</vt:lpstr>
      <vt:lpstr>Lot N°12 RAVALEMENT FACADES -</vt:lpstr>
      <vt:lpstr>'Lot N°12 RAVALEMENT FACADES -'!Impression_des_titres</vt:lpstr>
      <vt:lpstr>'Lot N°12 RAVALEMENT FACADES -'!Zone_d_impression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  Le Guilcher</dc:creator>
  <cp:lastModifiedBy>Patrice  Le Guilcher</cp:lastModifiedBy>
  <dcterms:created xsi:type="dcterms:W3CDTF">2026-02-02T08:46:47Z</dcterms:created>
  <dcterms:modified xsi:type="dcterms:W3CDTF">2026-02-02T08:47:06Z</dcterms:modified>
</cp:coreProperties>
</file>